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8_{A3721C0C-8113-4D86-854F-2A8BF911DC76}" xr6:coauthVersionLast="47" xr6:coauthVersionMax="47" xr10:uidLastSave="{00000000-0000-0000-0000-000000000000}"/>
  <bookViews>
    <workbookView xWindow="1710" yWindow="1455" windowWidth="21075" windowHeight="11235" tabRatio="881" firstSheet="1" activeTab="3" xr2:uid="{00000000-000D-0000-FFFF-FFFF00000000}"/>
  </bookViews>
  <sheets>
    <sheet name="表紙(公式記録)" sheetId="25" state="hidden" r:id="rId1"/>
    <sheet name="大会要綱 " sheetId="24" r:id="rId2"/>
    <sheet name="申込書" sheetId="29" r:id="rId3"/>
    <sheet name="健康チェックシート" sheetId="28" r:id="rId4"/>
    <sheet name="立順表" sheetId="16" state="hidden" r:id="rId5"/>
    <sheet name="予選記録" sheetId="7" state="hidden" r:id="rId6"/>
    <sheet name="団体決勝" sheetId="11" state="hidden" r:id="rId7"/>
    <sheet name="個人決勝" sheetId="12" state="hidden" r:id="rId8"/>
    <sheet name="成績表" sheetId="4" state="hidden" r:id="rId9"/>
    <sheet name="栄光の記録・団体" sheetId="26" state="hidden" r:id="rId10"/>
    <sheet name="栄光の記録・個人" sheetId="27" state="hidden"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s>
  <definedNames>
    <definedName name="___BOX1" localSheetId="9">[1]ハードウェアリスト!#REF!</definedName>
    <definedName name="___BOX1" localSheetId="0">[1]ハードウェアリスト!#REF!</definedName>
    <definedName name="___BOX1">[1]ハードウェアリスト!#REF!</definedName>
    <definedName name="___OUT6" localSheetId="9" hidden="1">{"'人数表'!$A$1:$J$38","'人数表'!$A$2:$J$38"}</definedName>
    <definedName name="___OUT6" localSheetId="0" hidden="1">{"'人数表'!$A$1:$J$38","'人数表'!$A$2:$J$38"}</definedName>
    <definedName name="___OUT6" hidden="1">{"'人数表'!$A$1:$J$38","'人数表'!$A$2:$J$38"}</definedName>
    <definedName name="__123Graph_A" localSheetId="9" hidden="1">[2]ＰＦ月次!#REF!</definedName>
    <definedName name="__123Graph_A" localSheetId="0" hidden="1">[2]ＰＦ月次!#REF!</definedName>
    <definedName name="__123Graph_A" hidden="1">[2]ＰＦ月次!#REF!</definedName>
    <definedName name="__123Graph_Aﾕﾆﾂﾄ" localSheetId="9" hidden="1">[2]ＰＦ月次!#REF!</definedName>
    <definedName name="__123Graph_Aﾕﾆﾂﾄ" localSheetId="0" hidden="1">[2]ＰＦ月次!#REF!</definedName>
    <definedName name="__123Graph_Aﾕﾆﾂﾄ" hidden="1">[2]ＰＦ月次!#REF!</definedName>
    <definedName name="__123Graph_D" localSheetId="9" hidden="1">[2]ＰＦ月次!#REF!</definedName>
    <definedName name="__123Graph_D" localSheetId="0" hidden="1">[2]ＰＦ月次!#REF!</definedName>
    <definedName name="__123Graph_D" hidden="1">[2]ＰＦ月次!#REF!</definedName>
    <definedName name="__123Graph_Dﾕﾆﾂﾄ" localSheetId="9" hidden="1">[2]ＰＦ月次!#REF!</definedName>
    <definedName name="__123Graph_Dﾕﾆﾂﾄ" localSheetId="0" hidden="1">[2]ＰＦ月次!#REF!</definedName>
    <definedName name="__123Graph_Dﾕﾆﾂﾄ" hidden="1">[2]ＰＦ月次!#REF!</definedName>
    <definedName name="__123Graph_X" localSheetId="9" hidden="1">[2]ＰＦ月次!#REF!</definedName>
    <definedName name="__123Graph_X" localSheetId="0" hidden="1">[2]ＰＦ月次!#REF!</definedName>
    <definedName name="__123Graph_X" hidden="1">[2]ＰＦ月次!#REF!</definedName>
    <definedName name="__123Graph_Xﾕﾆﾂﾄ" localSheetId="9" hidden="1">[2]ＰＦ月次!#REF!</definedName>
    <definedName name="__123Graph_Xﾕﾆﾂﾄ" localSheetId="0" hidden="1">[2]ＰＦ月次!#REF!</definedName>
    <definedName name="__123Graph_Xﾕﾆﾂﾄ" hidden="1">[2]ＰＦ月次!#REF!</definedName>
    <definedName name="__21CMG03001" localSheetId="9">#REF!</definedName>
    <definedName name="__21CMG03001" localSheetId="0">#REF!</definedName>
    <definedName name="__21CMG03001">#REF!</definedName>
    <definedName name="__3V31000000001" localSheetId="9">#REF!</definedName>
    <definedName name="__3V31000000001" localSheetId="0">#REF!</definedName>
    <definedName name="__3V31000000001">#REF!</definedName>
    <definedName name="__3V3TRT_F01" localSheetId="9">#REF!</definedName>
    <definedName name="__3V3TRT_F01" localSheetId="0">#REF!</definedName>
    <definedName name="__3V3TRT_F01">#REF!</definedName>
    <definedName name="__3V3TRT_S01" localSheetId="9">#REF!</definedName>
    <definedName name="__3V3TRT_S01" localSheetId="0">#REF!</definedName>
    <definedName name="__3V3TRT_S01">#REF!</definedName>
    <definedName name="__AA111" localSheetId="9" hidden="1">{"'人数表'!$A$1:$J$38","'人数表'!$A$2:$J$38"}</definedName>
    <definedName name="__AA111" localSheetId="0" hidden="1">{"'人数表'!$A$1:$J$38","'人数表'!$A$2:$J$38"}</definedName>
    <definedName name="__AA111" hidden="1">{"'人数表'!$A$1:$J$38","'人数表'!$A$2:$J$38"}</definedName>
    <definedName name="__BOX1" localSheetId="9">[1]ハードウェアリスト!#REF!</definedName>
    <definedName name="__BOX1" localSheetId="0">[1]ハードウェアリスト!#REF!</definedName>
    <definedName name="__BOX1">[1]ハードウェアリスト!#REF!</definedName>
    <definedName name="__CD1" localSheetId="9" hidden="1">#REF!</definedName>
    <definedName name="__CD1" localSheetId="0" hidden="1">#REF!</definedName>
    <definedName name="__CD1" hidden="1">#REF!</definedName>
    <definedName name="__CD2" localSheetId="9" hidden="1">#REF!</definedName>
    <definedName name="__CD2" localSheetId="0" hidden="1">#REF!</definedName>
    <definedName name="__CD2" hidden="1">#REF!</definedName>
    <definedName name="__CR1" localSheetId="9">[3]新ニッセイ価R!#REF!</definedName>
    <definedName name="__CR1" localSheetId="0">[3]新ニッセイ価R!#REF!</definedName>
    <definedName name="__CR1">[3]新ニッセイ価R!#REF!</definedName>
    <definedName name="__I1" localSheetId="9">#REF!</definedName>
    <definedName name="__I1" localSheetId="0">#REF!</definedName>
    <definedName name="__I1">#REF!</definedName>
    <definedName name="__Ｍ5555" localSheetId="9">#REF!</definedName>
    <definedName name="__Ｍ5555" localSheetId="0">#REF!</definedName>
    <definedName name="__Ｍ5555">#REF!</definedName>
    <definedName name="__OUT6" localSheetId="9" hidden="1">{"'人数表'!$A$1:$J$38","'人数表'!$A$2:$J$38"}</definedName>
    <definedName name="__OUT6" localSheetId="0" hidden="1">{"'人数表'!$A$1:$J$38","'人数表'!$A$2:$J$38"}</definedName>
    <definedName name="__OUT6" hidden="1">{"'人数表'!$A$1:$J$38","'人数表'!$A$2:$J$38"}</definedName>
    <definedName name="__P36" localSheetId="9" hidden="1">#REF!</definedName>
    <definedName name="__P36" localSheetId="0" hidden="1">#REF!</definedName>
    <definedName name="__P36" hidden="1">#REF!</definedName>
    <definedName name="__ＰＰ０１" localSheetId="9">#REF!</definedName>
    <definedName name="__ＰＰ０１" localSheetId="0">#REF!</definedName>
    <definedName name="__ＰＰ０１">#REF!</definedName>
    <definedName name="__PP67" localSheetId="9">[4]Sheet1!$A$3:$C$45</definedName>
    <definedName name="__PP67" localSheetId="0">[4]Sheet1!$A$3:$C$45</definedName>
    <definedName name="__PP67">[4]Sheet1!$A$3:$C$45</definedName>
    <definedName name="__ｓ３" localSheetId="9" hidden="1">{"'人数表'!$A$1:$J$38","'人数表'!$A$2:$J$38"}</definedName>
    <definedName name="__ｓ３" localSheetId="0" hidden="1">{"'人数表'!$A$1:$J$38","'人数表'!$A$2:$J$38"}</definedName>
    <definedName name="__ｓ３" hidden="1">{"'人数表'!$A$1:$J$38","'人数表'!$A$2:$J$38"}</definedName>
    <definedName name="__SO100" localSheetId="9">#REF!</definedName>
    <definedName name="__SO100" localSheetId="0">#REF!</definedName>
    <definedName name="__SO100">#REF!</definedName>
    <definedName name="__SO110" localSheetId="9">#REF!</definedName>
    <definedName name="__SO110" localSheetId="0">#REF!</definedName>
    <definedName name="__SO110">#REF!</definedName>
    <definedName name="__SO120" localSheetId="9">#REF!</definedName>
    <definedName name="__SO120" localSheetId="0">#REF!</definedName>
    <definedName name="__SO120">#REF!</definedName>
    <definedName name="__SO125" localSheetId="9">#REF!</definedName>
    <definedName name="__SO125" localSheetId="0">#REF!</definedName>
    <definedName name="__SO125">#REF!</definedName>
    <definedName name="__SO130" localSheetId="9">#REF!</definedName>
    <definedName name="__SO130" localSheetId="0">#REF!</definedName>
    <definedName name="__SO130">#REF!</definedName>
    <definedName name="__SO139" localSheetId="9">#REF!</definedName>
    <definedName name="__SO139" localSheetId="0">#REF!</definedName>
    <definedName name="__SO139">#REF!</definedName>
    <definedName name="__SO140" localSheetId="9">#REF!</definedName>
    <definedName name="__SO140" localSheetId="0">#REF!</definedName>
    <definedName name="__SO140">#REF!</definedName>
    <definedName name="__SO151" localSheetId="9">#REF!</definedName>
    <definedName name="__SO151" localSheetId="0">#REF!</definedName>
    <definedName name="__SO151">#REF!</definedName>
    <definedName name="__SO190" localSheetId="9">#REF!</definedName>
    <definedName name="__SO190" localSheetId="0">#REF!</definedName>
    <definedName name="__SO190">#REF!</definedName>
    <definedName name="__SO600" localSheetId="9">#REF!</definedName>
    <definedName name="__SO600" localSheetId="0">#REF!</definedName>
    <definedName name="__SO600">#REF!</definedName>
    <definedName name="__SO650" localSheetId="9">#REF!</definedName>
    <definedName name="__SO650" localSheetId="0">#REF!</definedName>
    <definedName name="__SO650">#REF!</definedName>
    <definedName name="__SO690" localSheetId="9">#REF!</definedName>
    <definedName name="__SO690" localSheetId="0">#REF!</definedName>
    <definedName name="__SO690">#REF!</definedName>
    <definedName name="_1表題検索マクロ_.表題検索実行マクロ">[5]!'[表題検索マクロ].表題検索実行マクロ'</definedName>
    <definedName name="_2__123Graph_LBL_FKAITOU" localSheetId="9" hidden="1">'[6]95(backup）'!#REF!</definedName>
    <definedName name="_2__123Graph_LBL_FKAITOU" localSheetId="0" hidden="1">'[6]95(backup）'!#REF!</definedName>
    <definedName name="_2__123Graph_LBL_FKAITOU" hidden="1">'[6]95(backup）'!#REF!</definedName>
    <definedName name="_21CMG03001" localSheetId="9">#REF!</definedName>
    <definedName name="_21CMG03001" localSheetId="0">#REF!</definedName>
    <definedName name="_21CMG03001">#REF!</definedName>
    <definedName name="_3V31000000001" localSheetId="9">#REF!</definedName>
    <definedName name="_3V31000000001" localSheetId="0">#REF!</definedName>
    <definedName name="_3V31000000001">#REF!</definedName>
    <definedName name="_3V3TRT_F01" localSheetId="9">#REF!</definedName>
    <definedName name="_3V3TRT_F01" localSheetId="0">#REF!</definedName>
    <definedName name="_3V3TRT_F01">#REF!</definedName>
    <definedName name="_3V3TRT_S01" localSheetId="9">#REF!</definedName>
    <definedName name="_3V3TRT_S01" localSheetId="0">#REF!</definedName>
    <definedName name="_3V3TRT_S01">#REF!</definedName>
    <definedName name="_4ｓ３_" localSheetId="9" hidden="1">{"'人数表'!$A$1:$J$38","'人数表'!$A$2:$J$38"}</definedName>
    <definedName name="_4ｓ３_" localSheetId="0" hidden="1">{"'人数表'!$A$1:$J$38","'人数表'!$A$2:$J$38"}</definedName>
    <definedName name="_4ｓ３_" hidden="1">{"'人数表'!$A$1:$J$38","'人数表'!$A$2:$J$38"}</definedName>
    <definedName name="_AA" localSheetId="9">#REF!</definedName>
    <definedName name="_AA" localSheetId="0">#REF!</definedName>
    <definedName name="_AA">#REF!</definedName>
    <definedName name="_AA111" localSheetId="9" hidden="1">{"'人数表'!$A$1:$J$38","'人数表'!$A$2:$J$38"}</definedName>
    <definedName name="_AA111" localSheetId="0" hidden="1">{"'人数表'!$A$1:$J$38","'人数表'!$A$2:$J$38"}</definedName>
    <definedName name="_AA111" hidden="1">{"'人数表'!$A$1:$J$38","'人数表'!$A$2:$J$38"}</definedName>
    <definedName name="_BOX1" localSheetId="9">[1]ハードウェアリスト!#REF!</definedName>
    <definedName name="_BOX1" localSheetId="0">[1]ハードウェアリスト!#REF!</definedName>
    <definedName name="_BOX1">[1]ハードウェアリスト!#REF!</definedName>
    <definedName name="_CD1" localSheetId="9" hidden="1">#REF!</definedName>
    <definedName name="_CD1" localSheetId="0" hidden="1">#REF!</definedName>
    <definedName name="_CD1" hidden="1">#REF!</definedName>
    <definedName name="_CD2" localSheetId="9" hidden="1">#REF!</definedName>
    <definedName name="_CD2" localSheetId="0" hidden="1">#REF!</definedName>
    <definedName name="_CD2" hidden="1">#REF!</definedName>
    <definedName name="_CR1" localSheetId="9">[3]新ニッセイ価R!#REF!</definedName>
    <definedName name="_CR1" localSheetId="0">[3]新ニッセイ価R!#REF!</definedName>
    <definedName name="_CR1">[3]新ニッセイ価R!#REF!</definedName>
    <definedName name="_EX" localSheetId="9">#REF!</definedName>
    <definedName name="_EX" localSheetId="0">#REF!</definedName>
    <definedName name="_EX">#REF!</definedName>
    <definedName name="_EXT" localSheetId="9">#REF!</definedName>
    <definedName name="_EXT" localSheetId="0">#REF!</definedName>
    <definedName name="_EXT">#REF!</definedName>
    <definedName name="_Fill" localSheetId="9" hidden="1">#REF!</definedName>
    <definedName name="_Fill" localSheetId="0" hidden="1">#REF!</definedName>
    <definedName name="_Fill" hidden="1">#REF!</definedName>
    <definedName name="_xlnm._FilterDatabase" localSheetId="7" hidden="1">個人決勝!$B$2:$Q$56</definedName>
    <definedName name="_xlnm._FilterDatabase" localSheetId="5" hidden="1">予選記録!$AC$2:$AD$137</definedName>
    <definedName name="_xlnm._FilterDatabase" localSheetId="4" hidden="1">立順表!$A$3:$H$140</definedName>
    <definedName name="_xlnm._FilterDatabase" hidden="1">[7]AWH!$B$1:$Q$1168</definedName>
    <definedName name="_HTML" localSheetId="9" hidden="1">{"'人数表'!$A$1:$J$38","'人数表'!$A$2:$J$38"}</definedName>
    <definedName name="_HTML" localSheetId="0" hidden="1">{"'人数表'!$A$1:$J$38","'人数表'!$A$2:$J$38"}</definedName>
    <definedName name="_HTML" hidden="1">{"'人数表'!$A$1:$J$38","'人数表'!$A$2:$J$38"}</definedName>
    <definedName name="_I1" localSheetId="9">#REF!</definedName>
    <definedName name="_I1" localSheetId="0">#REF!</definedName>
    <definedName name="_I1">#REF!</definedName>
    <definedName name="_Key1" localSheetId="9" hidden="1">#REF!</definedName>
    <definedName name="_Key1" localSheetId="0" hidden="1">#REF!</definedName>
    <definedName name="_Key1" hidden="1">#REF!</definedName>
    <definedName name="_Key2" localSheetId="9" hidden="1">#REF!</definedName>
    <definedName name="_Key2" localSheetId="0" hidden="1">#REF!</definedName>
    <definedName name="_Key2" hidden="1">#REF!</definedName>
    <definedName name="_Ｍ5555" localSheetId="9">#REF!</definedName>
    <definedName name="_Ｍ5555" localSheetId="0">#REF!</definedName>
    <definedName name="_Ｍ5555">#REF!</definedName>
    <definedName name="_Order1" hidden="1">255</definedName>
    <definedName name="_Order2" hidden="1">255</definedName>
    <definedName name="_OUT6" localSheetId="9" hidden="1">{"'人数表'!$A$1:$J$38","'人数表'!$A$2:$J$38"}</definedName>
    <definedName name="_OUT6" localSheetId="0" hidden="1">{"'人数表'!$A$1:$J$38","'人数表'!$A$2:$J$38"}</definedName>
    <definedName name="_OUT6" hidden="1">{"'人数表'!$A$1:$J$38","'人数表'!$A$2:$J$38"}</definedName>
    <definedName name="_P36" localSheetId="9" hidden="1">#REF!</definedName>
    <definedName name="_P36" localSheetId="0" hidden="1">#REF!</definedName>
    <definedName name="_P36" hidden="1">#REF!</definedName>
    <definedName name="_ＰＰ０１" localSheetId="9">#REF!</definedName>
    <definedName name="_ＰＰ０１" localSheetId="0">#REF!</definedName>
    <definedName name="_ＰＰ０１">#REF!</definedName>
    <definedName name="_PP67" localSheetId="9">[4]Sheet1!$A$3:$C$45</definedName>
    <definedName name="_PP67" localSheetId="0">[4]Sheet1!$A$3:$C$45</definedName>
    <definedName name="_PP67">[4]Sheet1!$A$3:$C$45</definedName>
    <definedName name="_PRESS" localSheetId="9">#REF!</definedName>
    <definedName name="_PRESS" localSheetId="0">#REF!</definedName>
    <definedName name="_PRESS">#REF!</definedName>
    <definedName name="_PRINT" localSheetId="9">#REF!</definedName>
    <definedName name="_PRINT" localSheetId="0">#REF!</definedName>
    <definedName name="_PRINT">#REF!</definedName>
    <definedName name="_ｓ３" localSheetId="9" hidden="1">{"'人数表'!$A$1:$J$38","'人数表'!$A$2:$J$38"}</definedName>
    <definedName name="_ｓ３" localSheetId="0" hidden="1">{"'人数表'!$A$1:$J$38","'人数表'!$A$2:$J$38"}</definedName>
    <definedName name="_ｓ３" hidden="1">{"'人数表'!$A$1:$J$38","'人数表'!$A$2:$J$38"}</definedName>
    <definedName name="_SO100" localSheetId="9">#REF!</definedName>
    <definedName name="_SO100" localSheetId="0">#REF!</definedName>
    <definedName name="_SO100">#REF!</definedName>
    <definedName name="_SO110" localSheetId="9">#REF!</definedName>
    <definedName name="_SO110" localSheetId="0">#REF!</definedName>
    <definedName name="_SO110">#REF!</definedName>
    <definedName name="_SO120" localSheetId="9">#REF!</definedName>
    <definedName name="_SO120" localSheetId="0">#REF!</definedName>
    <definedName name="_SO120">#REF!</definedName>
    <definedName name="_SO125" localSheetId="9">#REF!</definedName>
    <definedName name="_SO125" localSheetId="0">#REF!</definedName>
    <definedName name="_SO125">#REF!</definedName>
    <definedName name="_SO130" localSheetId="9">#REF!</definedName>
    <definedName name="_SO130" localSheetId="0">#REF!</definedName>
    <definedName name="_SO130">#REF!</definedName>
    <definedName name="_SO139" localSheetId="9">#REF!</definedName>
    <definedName name="_SO139" localSheetId="0">#REF!</definedName>
    <definedName name="_SO139">#REF!</definedName>
    <definedName name="_SO140" localSheetId="9">#REF!</definedName>
    <definedName name="_SO140" localSheetId="0">#REF!</definedName>
    <definedName name="_SO140">#REF!</definedName>
    <definedName name="_SO151" localSheetId="9">#REF!</definedName>
    <definedName name="_SO151" localSheetId="0">#REF!</definedName>
    <definedName name="_SO151">#REF!</definedName>
    <definedName name="_SO190" localSheetId="9">#REF!</definedName>
    <definedName name="_SO190" localSheetId="0">#REF!</definedName>
    <definedName name="_SO190">#REF!</definedName>
    <definedName name="_SO600" localSheetId="9">#REF!</definedName>
    <definedName name="_SO600" localSheetId="0">#REF!</definedName>
    <definedName name="_SO600">#REF!</definedName>
    <definedName name="_SO650" localSheetId="9">#REF!</definedName>
    <definedName name="_SO650" localSheetId="0">#REF!</definedName>
    <definedName name="_SO650">#REF!</definedName>
    <definedName name="_SO690" localSheetId="9">#REF!</definedName>
    <definedName name="_SO690" localSheetId="0">#REF!</definedName>
    <definedName name="_SO690">#REF!</definedName>
    <definedName name="_Sor" localSheetId="9" hidden="1">#REF!</definedName>
    <definedName name="_Sor" localSheetId="0" hidden="1">#REF!</definedName>
    <definedName name="_Sor" hidden="1">#REF!</definedName>
    <definedName name="_Sort" localSheetId="9" hidden="1">#REF!</definedName>
    <definedName name="_Sort" localSheetId="0" hidden="1">#REF!</definedName>
    <definedName name="_Sort" hidden="1">#REF!</definedName>
    <definedName name="_TABLE" localSheetId="9" hidden="1">#REF!</definedName>
    <definedName name="_TABLE" localSheetId="0" hidden="1">#REF!</definedName>
    <definedName name="_TABLE" hidden="1">#REF!</definedName>
    <definedName name="_Table1_In1" localSheetId="9" hidden="1">#REF!</definedName>
    <definedName name="_Table1_In1" localSheetId="0" hidden="1">#REF!</definedName>
    <definedName name="_Table1_In1" hidden="1">#REF!</definedName>
    <definedName name="_Table1_Out" localSheetId="9" hidden="1">#REF!</definedName>
    <definedName name="_Table1_Out" localSheetId="0" hidden="1">#REF!</definedName>
    <definedName name="_Table1_Out" hidden="1">#REF!</definedName>
    <definedName name="\0" localSheetId="9">[8]工作部売!#REF!</definedName>
    <definedName name="\0" localSheetId="0">[8]工作部売!#REF!</definedName>
    <definedName name="\0">[8]工作部売!#REF!</definedName>
    <definedName name="\a">#N/A</definedName>
    <definedName name="\b" localSheetId="9">#REF!</definedName>
    <definedName name="\b" localSheetId="0">#REF!</definedName>
    <definedName name="\b">#REF!</definedName>
    <definedName name="\c" localSheetId="9">#REF!</definedName>
    <definedName name="\c" localSheetId="0">#REF!</definedName>
    <definedName name="\c">#REF!</definedName>
    <definedName name="\d" localSheetId="9">#REF!</definedName>
    <definedName name="\d" localSheetId="0">#REF!</definedName>
    <definedName name="\d">#REF!</definedName>
    <definedName name="\j" localSheetId="9">[9]FAX短縮!#REF!</definedName>
    <definedName name="\j" localSheetId="0">[9]FAX短縮!#REF!</definedName>
    <definedName name="\j">[9]FAX短縮!#REF!</definedName>
    <definedName name="◯">[10]リスト!$A$2</definedName>
    <definedName name="○">[11]リスト!$C$1</definedName>
    <definedName name="○×？">[12]○×!$A$1:$A$3</definedName>
    <definedName name="・">[10]リスト!$A$2</definedName>
    <definedName name="a" localSheetId="9" hidden="1">{"'人数表'!$A$1:$J$38","'人数表'!$A$2:$J$38"}</definedName>
    <definedName name="a" localSheetId="0" hidden="1">{"'人数表'!$A$1:$J$38","'人数表'!$A$2:$J$38"}</definedName>
    <definedName name="a" hidden="1">{"'人数表'!$A$1:$J$38","'人数表'!$A$2:$J$38"}</definedName>
    <definedName name="A_NEWOPEN">[13]!A_NEWOPEN</definedName>
    <definedName name="ａａ" localSheetId="9">#REF!</definedName>
    <definedName name="ａａ" localSheetId="0">#REF!</definedName>
    <definedName name="ａａ">#REF!</definedName>
    <definedName name="aaa" localSheetId="9">#REF!</definedName>
    <definedName name="aaa" localSheetId="0">#REF!</definedName>
    <definedName name="aaa">#REF!</definedName>
    <definedName name="AAAA" localSheetId="9" hidden="1">#REF!</definedName>
    <definedName name="AAAA" localSheetId="0" hidden="1">#REF!</definedName>
    <definedName name="AAAA" hidden="1">#REF!</definedName>
    <definedName name="AAAAAAAAA" localSheetId="9" hidden="1">{"'人数表'!$A$1:$J$38","'人数表'!$A$2:$J$38"}</definedName>
    <definedName name="AAAAAAAAA" localSheetId="0" hidden="1">{"'人数表'!$A$1:$J$38","'人数表'!$A$2:$J$38"}</definedName>
    <definedName name="AAAAAAAAA" hidden="1">{"'人数表'!$A$1:$J$38","'人数表'!$A$2:$J$38"}</definedName>
    <definedName name="aaaabbbaa" localSheetId="9" hidden="1">{"'人数表'!$A$1:$J$38","'人数表'!$A$2:$J$38"}</definedName>
    <definedName name="aaaabbbaa" localSheetId="0" hidden="1">{"'人数表'!$A$1:$J$38","'人数表'!$A$2:$J$38"}</definedName>
    <definedName name="aaaabbbaa" hidden="1">{"'人数表'!$A$1:$J$38","'人数表'!$A$2:$J$38"}</definedName>
    <definedName name="abbba" localSheetId="9" hidden="1">{"'人数表'!$A$1:$J$38","'人数表'!$A$2:$J$38"}</definedName>
    <definedName name="abbba" localSheetId="0" hidden="1">{"'人数表'!$A$1:$J$38","'人数表'!$A$2:$J$38"}</definedName>
    <definedName name="abbba" hidden="1">{"'人数表'!$A$1:$J$38","'人数表'!$A$2:$J$38"}</definedName>
    <definedName name="ABC" localSheetId="9" hidden="1">{"'人数表'!$A$1:$J$38","'人数表'!$A$2:$J$38"}</definedName>
    <definedName name="ABC" localSheetId="0" hidden="1">{"'人数表'!$A$1:$J$38","'人数表'!$A$2:$J$38"}</definedName>
    <definedName name="ABC" hidden="1">{"'人数表'!$A$1:$J$38","'人数表'!$A$2:$J$38"}</definedName>
    <definedName name="ALL" localSheetId="9">#REF!</definedName>
    <definedName name="ALL" localSheetId="0">#REF!</definedName>
    <definedName name="ALL">#REF!</definedName>
    <definedName name="ALLFURU" localSheetId="9">#REF!</definedName>
    <definedName name="ALLFURU" localSheetId="0">#REF!</definedName>
    <definedName name="ALLFURU">#REF!</definedName>
    <definedName name="ALLKAWA" localSheetId="9">#REF!</definedName>
    <definedName name="ALLKAWA" localSheetId="0">#REF!</definedName>
    <definedName name="ALLKAWA">#REF!</definedName>
    <definedName name="ALLNAGA" localSheetId="9">#REF!</definedName>
    <definedName name="ALLNAGA" localSheetId="0">#REF!</definedName>
    <definedName name="ALLNAGA">#REF!</definedName>
    <definedName name="ALLSOGA" localSheetId="9">#REF!</definedName>
    <definedName name="ALLSOGA" localSheetId="0">#REF!</definedName>
    <definedName name="ALLSOGA">#REF!</definedName>
    <definedName name="ASS" localSheetId="9">#REF!</definedName>
    <definedName name="ASS" localSheetId="0">#REF!</definedName>
    <definedName name="ASS">#REF!</definedName>
    <definedName name="ASSYFURU" localSheetId="9">#REF!</definedName>
    <definedName name="ASSYFURU" localSheetId="0">#REF!</definedName>
    <definedName name="ASSYFURU">#REF!</definedName>
    <definedName name="ASSYKAWA" localSheetId="9">#REF!</definedName>
    <definedName name="ASSYKAWA" localSheetId="0">#REF!</definedName>
    <definedName name="ASSYKAWA">#REF!</definedName>
    <definedName name="AssyNMKJ" localSheetId="9">#REF!</definedName>
    <definedName name="AssyNMKJ" localSheetId="0">#REF!</definedName>
    <definedName name="AssyNMKJ">#REF!</definedName>
    <definedName name="ASSYSOGA" localSheetId="9">#REF!</definedName>
    <definedName name="ASSYSOGA" localSheetId="0">#REF!</definedName>
    <definedName name="ASSYSOGA">#REF!</definedName>
    <definedName name="Ｂ" localSheetId="9" hidden="1">{"'人数表'!$A$1:$J$38","'人数表'!$A$2:$J$38"}</definedName>
    <definedName name="Ｂ" localSheetId="0" hidden="1">{"'人数表'!$A$1:$J$38","'人数表'!$A$2:$J$38"}</definedName>
    <definedName name="Ｂ" hidden="1">{"'人数表'!$A$1:$J$38","'人数表'!$A$2:$J$38"}</definedName>
    <definedName name="back">[14]!back</definedName>
    <definedName name="BB" localSheetId="9" hidden="1">#REF!</definedName>
    <definedName name="BB" localSheetId="0" hidden="1">#REF!</definedName>
    <definedName name="BB" hidden="1">#REF!</definedName>
    <definedName name="bbb" localSheetId="9" hidden="1">#REF!</definedName>
    <definedName name="bbb" localSheetId="0" hidden="1">#REF!</definedName>
    <definedName name="bbb" hidden="1">#REF!</definedName>
    <definedName name="ＢＢＢＢ" localSheetId="9" hidden="1">{"'人数表'!$A$1:$J$38","'人数表'!$A$2:$J$38"}</definedName>
    <definedName name="ＢＢＢＢ" localSheetId="0" hidden="1">{"'人数表'!$A$1:$J$38","'人数表'!$A$2:$J$38"}</definedName>
    <definedName name="ＢＢＢＢ" hidden="1">{"'人数表'!$A$1:$J$38","'人数表'!$A$2:$J$38"}</definedName>
    <definedName name="blank">[15]パーティション設計シート!$M$2</definedName>
    <definedName name="boot">[15]パーティション設計シート!$M$1:$M$2</definedName>
    <definedName name="BOX" localSheetId="9">[1]ハードウェアリスト!#REF!</definedName>
    <definedName name="BOX" localSheetId="0">[1]ハードウェアリスト!#REF!</definedName>
    <definedName name="BOX">[1]ハードウェアリスト!#REF!</definedName>
    <definedName name="BOXRPSU">[15]ハードウェアリスト!$E$43:$E$44</definedName>
    <definedName name="BT" localSheetId="9">#REF!</definedName>
    <definedName name="BT" localSheetId="0">#REF!</definedName>
    <definedName name="BT">#REF!</definedName>
    <definedName name="ca" localSheetId="9">#REF!</definedName>
    <definedName name="ca" localSheetId="0">#REF!</definedName>
    <definedName name="ca">#REF!</definedName>
    <definedName name="CC" localSheetId="9">#REF!</definedName>
    <definedName name="CC" localSheetId="0">#REF!</definedName>
    <definedName name="CC">#REF!</definedName>
    <definedName name="CCC" localSheetId="9">#REF!</definedName>
    <definedName name="CCC" localSheetId="0">#REF!</definedName>
    <definedName name="CCC">#REF!</definedName>
    <definedName name="ＣＤＰ" localSheetId="9" hidden="1">#REF!</definedName>
    <definedName name="ＣＤＰ" localSheetId="0" hidden="1">#REF!</definedName>
    <definedName name="ＣＤＰ" hidden="1">#REF!</definedName>
    <definedName name="ＣＤＰ予定" localSheetId="9" hidden="1">#REF!</definedName>
    <definedName name="ＣＤＰ予定" localSheetId="0" hidden="1">#REF!</definedName>
    <definedName name="ＣＤＰ予定" hidden="1">#REF!</definedName>
    <definedName name="CDP予定表" localSheetId="9" hidden="1">#REF!</definedName>
    <definedName name="CDP予定表" localSheetId="0" hidden="1">#REF!</definedName>
    <definedName name="CDP予定表" hidden="1">#REF!</definedName>
    <definedName name="ＣＤまとめ" localSheetId="9" hidden="1">#REF!</definedName>
    <definedName name="ＣＤまとめ" localSheetId="0" hidden="1">#REF!</definedName>
    <definedName name="ＣＤまとめ" hidden="1">#REF!</definedName>
    <definedName name="CDまとめ63期" localSheetId="9" hidden="1">#REF!</definedName>
    <definedName name="CDまとめ63期" localSheetId="0" hidden="1">#REF!</definedName>
    <definedName name="CDまとめ63期" hidden="1">#REF!</definedName>
    <definedName name="CHI" localSheetId="9">#REF!</definedName>
    <definedName name="CHI" localSheetId="0">#REF!</definedName>
    <definedName name="CHI">#REF!</definedName>
    <definedName name="COLOR_1" localSheetId="9">#REF!</definedName>
    <definedName name="COLOR_1" localSheetId="0">#REF!</definedName>
    <definedName name="COLOR_1">#REF!</definedName>
    <definedName name="COLOR_2" localSheetId="9">#REF!</definedName>
    <definedName name="COLOR_2" localSheetId="0">#REF!</definedName>
    <definedName name="COLOR_2">#REF!</definedName>
    <definedName name="COLOR_3" localSheetId="9">#REF!</definedName>
    <definedName name="COLOR_3" localSheetId="0">#REF!</definedName>
    <definedName name="COLOR_3">#REF!</definedName>
    <definedName name="COLOR_4" localSheetId="9">#REF!</definedName>
    <definedName name="COLOR_4" localSheetId="0">#REF!</definedName>
    <definedName name="COLOR_4">#REF!</definedName>
    <definedName name="COST" localSheetId="9">#REF!</definedName>
    <definedName name="COST" localSheetId="0">#REF!</definedName>
    <definedName name="COST">#REF!</definedName>
    <definedName name="CPJ" localSheetId="9" hidden="1">#REF!</definedName>
    <definedName name="CPJ" localSheetId="0" hidden="1">#REF!</definedName>
    <definedName name="CPJ" hidden="1">#REF!</definedName>
    <definedName name="CPU">[15]ハードウェアリスト!$E$12:$E$14</definedName>
    <definedName name="CPU_1000" localSheetId="9">#REF!</definedName>
    <definedName name="CPU_1000" localSheetId="0">#REF!</definedName>
    <definedName name="CPU_1000">#REF!</definedName>
    <definedName name="_xlnm.Criteria" localSheetId="9">#REF!</definedName>
    <definedName name="_xlnm.Criteria" localSheetId="0">#REF!</definedName>
    <definedName name="_xlnm.Criteria">#REF!</definedName>
    <definedName name="Criteria_MI" localSheetId="9">#REF!</definedName>
    <definedName name="Criteria_MI" localSheetId="0">#REF!</definedName>
    <definedName name="Criteria_MI">#REF!</definedName>
    <definedName name="CVBKL" localSheetId="9" hidden="1">{"'人数表'!$A$1:$J$38","'人数表'!$A$2:$J$38"}</definedName>
    <definedName name="CVBKL" localSheetId="0" hidden="1">{"'人数表'!$A$1:$J$38","'人数表'!$A$2:$J$38"}</definedName>
    <definedName name="CVBKL" hidden="1">{"'人数表'!$A$1:$J$38","'人数表'!$A$2:$J$38"}</definedName>
    <definedName name="ｄ" localSheetId="9" hidden="1">{"'人数表'!$A$1:$J$38","'人数表'!$A$2:$J$38"}</definedName>
    <definedName name="ｄ" localSheetId="0" hidden="1">{"'人数表'!$A$1:$J$38","'人数表'!$A$2:$J$38"}</definedName>
    <definedName name="ｄ" hidden="1">{"'人数表'!$A$1:$J$38","'人数表'!$A$2:$J$38"}</definedName>
    <definedName name="dami" localSheetId="9" hidden="1">#REF!</definedName>
    <definedName name="dami" localSheetId="0" hidden="1">#REF!</definedName>
    <definedName name="dami" hidden="1">#REF!</definedName>
    <definedName name="data_create">[16]!data_create</definedName>
    <definedName name="data_create2">[17]!data_create2</definedName>
    <definedName name="data_kensyo">[16]!data_kensyo</definedName>
    <definedName name="_xlnm.Database" localSheetId="9">#REF!</definedName>
    <definedName name="_xlnm.Database" localSheetId="0">#REF!</definedName>
    <definedName name="_xlnm.Database">#REF!</definedName>
    <definedName name="Database_MI" localSheetId="9">#REF!</definedName>
    <definedName name="Database_MI" localSheetId="0">#REF!</definedName>
    <definedName name="Database_MI">#REF!</definedName>
    <definedName name="ｄｄ" localSheetId="9" hidden="1">{"'人数表'!$A$1:$J$38","'人数表'!$A$2:$J$38"}</definedName>
    <definedName name="ｄｄ" localSheetId="0" hidden="1">{"'人数表'!$A$1:$J$38","'人数表'!$A$2:$J$38"}</definedName>
    <definedName name="ｄｄ" hidden="1">{"'人数表'!$A$1:$J$38","'人数表'!$A$2:$J$38"}</definedName>
    <definedName name="ｄｄｄ" localSheetId="9" hidden="1">{"'人数表'!$A$1:$J$38","'人数表'!$A$2:$J$38"}</definedName>
    <definedName name="ｄｄｄ" localSheetId="0" hidden="1">{"'人数表'!$A$1:$J$38","'人数表'!$A$2:$J$38"}</definedName>
    <definedName name="ｄｄｄ" hidden="1">{"'人数表'!$A$1:$J$38","'人数表'!$A$2:$J$38"}</definedName>
    <definedName name="DEBAIS_1" localSheetId="9">#REF!</definedName>
    <definedName name="DEBAIS_1" localSheetId="0">#REF!</definedName>
    <definedName name="DEBAIS_1">#REF!</definedName>
    <definedName name="DEBAIS_2" localSheetId="9">#REF!</definedName>
    <definedName name="DEBAIS_2" localSheetId="0">#REF!</definedName>
    <definedName name="DEBAIS_2">#REF!</definedName>
    <definedName name="DEBAIS_3" localSheetId="9">#REF!</definedName>
    <definedName name="DEBAIS_3" localSheetId="0">#REF!</definedName>
    <definedName name="DEBAIS_3">#REF!</definedName>
    <definedName name="DEBAIS_4" localSheetId="9">#REF!</definedName>
    <definedName name="DEBAIS_4" localSheetId="0">#REF!</definedName>
    <definedName name="DEBAIS_4">#REF!</definedName>
    <definedName name="DEKIDAKA">#N/A</definedName>
    <definedName name="DF" localSheetId="9">[18]CD!#REF!</definedName>
    <definedName name="DF" localSheetId="0">[18]CD!#REF!</definedName>
    <definedName name="DF">[18]CD!#REF!</definedName>
    <definedName name="DFFFFFFFFFFF" localSheetId="9">#REF!</definedName>
    <definedName name="DFFFFFFFFFFF" localSheetId="0">#REF!</definedName>
    <definedName name="DFFFFFFFFFFF">#REF!</definedName>
    <definedName name="DFGD" localSheetId="9">#REF!</definedName>
    <definedName name="DFGD" localSheetId="0">#REF!</definedName>
    <definedName name="DFGD">#REF!</definedName>
    <definedName name="DFGFFD" localSheetId="9" hidden="1">{"'人数表'!$A$1:$J$38","'人数表'!$A$2:$J$38"}</definedName>
    <definedName name="DFGFFD" localSheetId="0" hidden="1">{"'人数表'!$A$1:$J$38","'人数表'!$A$2:$J$38"}</definedName>
    <definedName name="DFGFFD" hidden="1">{"'人数表'!$A$1:$J$38","'人数表'!$A$2:$J$38"}</definedName>
    <definedName name="DFGJL" localSheetId="9">#REF!</definedName>
    <definedName name="DFGJL" localSheetId="0">#REF!</definedName>
    <definedName name="DFGJL">#REF!</definedName>
    <definedName name="DFN" localSheetId="9" hidden="1">{"'人数表'!$A$1:$J$38","'人数表'!$A$2:$J$38"}</definedName>
    <definedName name="DFN" localSheetId="0" hidden="1">{"'人数表'!$A$1:$J$38","'人数表'!$A$2:$J$38"}</definedName>
    <definedName name="DFN" hidden="1">{"'人数表'!$A$1:$J$38","'人数表'!$A$2:$J$38"}</definedName>
    <definedName name="DISK">[15]ハードウェアリスト!$E$20:$E$23</definedName>
    <definedName name="DT_MainA2EXPORT" localSheetId="9">#REF!</definedName>
    <definedName name="DT_MainA2EXPORT" localSheetId="0">#REF!</definedName>
    <definedName name="DT_MainA2EXPORT">#REF!</definedName>
    <definedName name="DT_MainAEXPORT" localSheetId="9">#REF!</definedName>
    <definedName name="DT_MainAEXPORT" localSheetId="0">#REF!</definedName>
    <definedName name="DT_MainAEXPORT">#REF!</definedName>
    <definedName name="DTﾏｸﾛ.DTグラフ">[19]!DTﾏｸﾛ.DTグラフ</definedName>
    <definedName name="DTﾏｸﾛ.DTピボット">[19]!DTﾏｸﾛ.DTピボット</definedName>
    <definedName name="E_13_3A" localSheetId="9">#REF!</definedName>
    <definedName name="E_13_3A" localSheetId="0">#REF!</definedName>
    <definedName name="E_13_3A">#REF!</definedName>
    <definedName name="E_13_3A1" localSheetId="9">#REF!</definedName>
    <definedName name="E_13_3A1" localSheetId="0">#REF!</definedName>
    <definedName name="E_13_3A1">#REF!</definedName>
    <definedName name="E_13_3A2" localSheetId="9">#REF!</definedName>
    <definedName name="E_13_3A2" localSheetId="0">#REF!</definedName>
    <definedName name="E_13_3A2">#REF!</definedName>
    <definedName name="E_13_3C" localSheetId="9">#REF!</definedName>
    <definedName name="E_13_3C" localSheetId="0">#REF!</definedName>
    <definedName name="E_13_3C">#REF!</definedName>
    <definedName name="E_13_3F" localSheetId="9">#REF!</definedName>
    <definedName name="E_13_3F" localSheetId="0">#REF!</definedName>
    <definedName name="E_13_3F">#REF!</definedName>
    <definedName name="E_13_3G" localSheetId="9">#REF!</definedName>
    <definedName name="E_13_3G" localSheetId="0">#REF!</definedName>
    <definedName name="E_13_3G">#REF!</definedName>
    <definedName name="E_13F_1" localSheetId="9">#REF!</definedName>
    <definedName name="E_13F_1" localSheetId="0">#REF!</definedName>
    <definedName name="E_13F_1">#REF!</definedName>
    <definedName name="E_13F_2" localSheetId="9">#REF!</definedName>
    <definedName name="E_13F_2" localSheetId="0">#REF!</definedName>
    <definedName name="E_13F_2">#REF!</definedName>
    <definedName name="E_16_1" localSheetId="9">#REF!</definedName>
    <definedName name="E_16_1" localSheetId="0">#REF!</definedName>
    <definedName name="E_16_1">#REF!</definedName>
    <definedName name="E_16_2" localSheetId="9">#REF!</definedName>
    <definedName name="E_16_2" localSheetId="0">#REF!</definedName>
    <definedName name="E_16_2">#REF!</definedName>
    <definedName name="E_16_3" localSheetId="9">#REF!</definedName>
    <definedName name="E_16_3" localSheetId="0">#REF!</definedName>
    <definedName name="E_16_3">#REF!</definedName>
    <definedName name="E_16_4" localSheetId="9">#REF!</definedName>
    <definedName name="E_16_4" localSheetId="0">#REF!</definedName>
    <definedName name="E_16_4">#REF!</definedName>
    <definedName name="E_2HEAT" localSheetId="9">#REF!</definedName>
    <definedName name="E_2HEAT" localSheetId="0">#REF!</definedName>
    <definedName name="E_2HEAT">#REF!</definedName>
    <definedName name="E_2HEAT_RAN" localSheetId="9">#REF!</definedName>
    <definedName name="E_2HEAT_RAN" localSheetId="0">#REF!</definedName>
    <definedName name="E_2HEAT_RAN">#REF!</definedName>
    <definedName name="E_3DOCUMENT" localSheetId="9">#REF!</definedName>
    <definedName name="E_3DOCUMENT" localSheetId="0">#REF!</definedName>
    <definedName name="E_3DOCUMENT">#REF!</definedName>
    <definedName name="E_4DOCUMENT" localSheetId="9">#REF!</definedName>
    <definedName name="E_4DOCUMENT" localSheetId="0">#REF!</definedName>
    <definedName name="E_4DOCUMENT">#REF!</definedName>
    <definedName name="E_5DOCUMENT" localSheetId="9">#REF!</definedName>
    <definedName name="E_5DOCUMENT" localSheetId="0">#REF!</definedName>
    <definedName name="E_5DOCUMENT">#REF!</definedName>
    <definedName name="E_6_3" localSheetId="9">#REF!</definedName>
    <definedName name="E_6_3" localSheetId="0">#REF!</definedName>
    <definedName name="E_6_3">#REF!</definedName>
    <definedName name="E_AIR_CAPA" localSheetId="9">[20]Sheet3!#REF!</definedName>
    <definedName name="E_AIR_CAPA" localSheetId="0">[20]Sheet3!#REF!</definedName>
    <definedName name="E_AIR_CAPA">[20]Sheet3!#REF!</definedName>
    <definedName name="E_AIR_PRESS" localSheetId="9">[20]Sheet3!#REF!</definedName>
    <definedName name="E_AIR_PRESS" localSheetId="0">[20]Sheet3!#REF!</definedName>
    <definedName name="E_AIR_PRESS">[20]Sheet3!#REF!</definedName>
    <definedName name="E_BELT" localSheetId="9">#REF!</definedName>
    <definedName name="E_BELT" localSheetId="0">#REF!</definedName>
    <definedName name="E_BELT">#REF!</definedName>
    <definedName name="E_BOBBIN1" localSheetId="9">#REF!</definedName>
    <definedName name="E_BOBBIN1" localSheetId="0">#REF!</definedName>
    <definedName name="E_BOBBIN1">#REF!</definedName>
    <definedName name="E_BOBBIN2" localSheetId="9">#REF!</definedName>
    <definedName name="E_BOBBIN2" localSheetId="0">#REF!</definedName>
    <definedName name="E_BOBBIN2">#REF!</definedName>
    <definedName name="E_CAPA" localSheetId="9">[20]Sheet3!#REF!</definedName>
    <definedName name="E_CAPA" localSheetId="0">[20]Sheet3!#REF!</definedName>
    <definedName name="E_CAPA">[20]Sheet3!#REF!</definedName>
    <definedName name="E_CON_LIST" localSheetId="9">[20]Sheet3!#REF!</definedName>
    <definedName name="E_CON_LIST" localSheetId="0">[20]Sheet3!#REF!</definedName>
    <definedName name="E_CON_LIST">[20]Sheet3!#REF!</definedName>
    <definedName name="E_CONNECT" localSheetId="9">[20]Sheet3!#REF!</definedName>
    <definedName name="E_CONNECT" localSheetId="0">[20]Sheet3!#REF!</definedName>
    <definedName name="E_CONNECT">[20]Sheet3!#REF!</definedName>
    <definedName name="E_COVER1" localSheetId="9">[20]Sheet3!#REF!</definedName>
    <definedName name="E_COVER1" localSheetId="0">[20]Sheet3!#REF!</definedName>
    <definedName name="E_COVER1">[20]Sheet3!#REF!</definedName>
    <definedName name="E_COVER2" localSheetId="9">[20]Sheet3!#REF!</definedName>
    <definedName name="E_COVER2" localSheetId="0">[20]Sheet3!#REF!</definedName>
    <definedName name="E_COVER2">[20]Sheet3!#REF!</definedName>
    <definedName name="E_COVER3" localSheetId="9">[20]Sheet3!#REF!</definedName>
    <definedName name="E_COVER3" localSheetId="0">[20]Sheet3!#REF!</definedName>
    <definedName name="E_COVER3">[20]Sheet3!#REF!</definedName>
    <definedName name="E_COVER4" localSheetId="9">[20]Sheet3!#REF!</definedName>
    <definedName name="E_COVER4" localSheetId="0">[20]Sheet3!#REF!</definedName>
    <definedName name="E_COVER4">[20]Sheet3!#REF!</definedName>
    <definedName name="E_COVER5" localSheetId="9">[20]Sheet3!#REF!</definedName>
    <definedName name="E_COVER5" localSheetId="0">[20]Sheet3!#REF!</definedName>
    <definedName name="E_COVER5">[20]Sheet3!#REF!</definedName>
    <definedName name="E_CREEL" localSheetId="9">#REF!</definedName>
    <definedName name="E_CREEL" localSheetId="0">#REF!</definedName>
    <definedName name="E_CREEL">#REF!</definedName>
    <definedName name="E_CREEL_03_01" localSheetId="9">[20]Sheet3!#REF!</definedName>
    <definedName name="E_CREEL_03_01" localSheetId="0">[20]Sheet3!#REF!</definedName>
    <definedName name="E_CREEL_03_01">[20]Sheet3!#REF!</definedName>
    <definedName name="E_CREEL_DEL" localSheetId="9">[20]Sheet3!#REF!</definedName>
    <definedName name="E_CREEL_DEL" localSheetId="0">[20]Sheet3!#REF!</definedName>
    <definedName name="E_CREEL_DEL">[20]Sheet3!#REF!</definedName>
    <definedName name="E_CREEL1" localSheetId="9">[20]Sheet3!#REF!</definedName>
    <definedName name="E_CREEL1" localSheetId="0">[20]Sheet3!#REF!</definedName>
    <definedName name="E_CREEL1">[20]Sheet3!#REF!</definedName>
    <definedName name="E_CREEL1_3" localSheetId="9">#REF!</definedName>
    <definedName name="E_CREEL1_3" localSheetId="0">#REF!</definedName>
    <definedName name="E_CREEL1_3">#REF!</definedName>
    <definedName name="E_CREEL2" localSheetId="9">#REF!</definedName>
    <definedName name="E_CREEL2" localSheetId="0">#REF!</definedName>
    <definedName name="E_CREEL2">#REF!</definedName>
    <definedName name="E_CREEL3" localSheetId="9">[20]Sheet3!#REF!</definedName>
    <definedName name="E_CREEL3" localSheetId="0">[20]Sheet3!#REF!</definedName>
    <definedName name="E_CREEL3">[20]Sheet3!#REF!</definedName>
    <definedName name="E_CREEL4" localSheetId="9">[20]Sheet3!#REF!</definedName>
    <definedName name="E_CREEL4" localSheetId="0">[20]Sheet3!#REF!</definedName>
    <definedName name="E_CREEL4">[20]Sheet3!#REF!</definedName>
    <definedName name="E_CREEL4_1" localSheetId="9">[20]Sheet3!#REF!</definedName>
    <definedName name="E_CREEL4_1" localSheetId="0">[20]Sheet3!#REF!</definedName>
    <definedName name="E_CREEL4_1">[20]Sheet3!#REF!</definedName>
    <definedName name="E_CREEL5" localSheetId="9">[20]Sheet3!#REF!</definedName>
    <definedName name="E_CREEL5" localSheetId="0">[20]Sheet3!#REF!</definedName>
    <definedName name="E_CREEL5">[20]Sheet3!#REF!</definedName>
    <definedName name="E_CREEL6" localSheetId="9">[20]Sheet3!#REF!</definedName>
    <definedName name="E_CREEL6" localSheetId="0">[20]Sheet3!#REF!</definedName>
    <definedName name="E_CREEL6">[20]Sheet3!#REF!</definedName>
    <definedName name="E_CREEL6_1" localSheetId="9">[20]Sheet3!#REF!</definedName>
    <definedName name="E_CREEL6_1" localSheetId="0">[20]Sheet3!#REF!</definedName>
    <definedName name="E_CREEL6_1">[20]Sheet3!#REF!</definedName>
    <definedName name="E_CUS" localSheetId="9">#REF!</definedName>
    <definedName name="E_CUS" localSheetId="0">#REF!</definedName>
    <definedName name="E_CUS">#REF!</definedName>
    <definedName name="E_D_ROBOT" localSheetId="9">[20]Sheet3!#REF!</definedName>
    <definedName name="E_D_ROBOT" localSheetId="0">[20]Sheet3!#REF!</definedName>
    <definedName name="E_D_ROBOT">[20]Sheet3!#REF!</definedName>
    <definedName name="E_DAI" localSheetId="9">[20]Sheet3!#REF!</definedName>
    <definedName name="E_DAI" localSheetId="0">[20]Sheet3!#REF!</definedName>
    <definedName name="E_DAI">[20]Sheet3!#REF!</definedName>
    <definedName name="E_DATE" localSheetId="9">#REF!</definedName>
    <definedName name="E_DATE" localSheetId="0">#REF!</definedName>
    <definedName name="E_DATE">#REF!</definedName>
    <definedName name="E_DELI" localSheetId="9">#REF!</definedName>
    <definedName name="E_DELI" localSheetId="0">#REF!</definedName>
    <definedName name="E_DELI">#REF!</definedName>
    <definedName name="E_DENGEN" localSheetId="9">[20]Sheet3!#REF!</definedName>
    <definedName name="E_DENGEN" localSheetId="0">[20]Sheet3!#REF!</definedName>
    <definedName name="E_DENGEN">[20]Sheet3!#REF!</definedName>
    <definedName name="E_DOFF_CUS" localSheetId="9">[20]Sheet3!#REF!</definedName>
    <definedName name="E_DOFF_CUS" localSheetId="0">[20]Sheet3!#REF!</definedName>
    <definedName name="E_DOFF_CUS">[20]Sheet3!#REF!</definedName>
    <definedName name="E_DOFF_DATE" localSheetId="9">[20]Sheet3!#REF!</definedName>
    <definedName name="E_DOFF_DATE" localSheetId="0">[20]Sheet3!#REF!</definedName>
    <definedName name="E_DOFF_DATE">[20]Sheet3!#REF!</definedName>
    <definedName name="E_DOFF1" localSheetId="9">[20]Sheet3!#REF!</definedName>
    <definedName name="E_DOFF1" localSheetId="0">[20]Sheet3!#REF!</definedName>
    <definedName name="E_DOFF1">[20]Sheet3!#REF!</definedName>
    <definedName name="E_DOFF2" localSheetId="9">[20]Sheet3!#REF!</definedName>
    <definedName name="E_DOFF2" localSheetId="0">[20]Sheet3!#REF!</definedName>
    <definedName name="E_DOFF2">[20]Sheet3!#REF!</definedName>
    <definedName name="E_DOFF3" localSheetId="9">[20]Sheet3!#REF!</definedName>
    <definedName name="E_DOFF3" localSheetId="0">[20]Sheet3!#REF!</definedName>
    <definedName name="E_DOFF3">[20]Sheet3!#REF!</definedName>
    <definedName name="E_DOFF4" localSheetId="9">[20]Sheet3!#REF!</definedName>
    <definedName name="E_DOFF4" localSheetId="0">[20]Sheet3!#REF!</definedName>
    <definedName name="E_DOFF4">[20]Sheet3!#REF!</definedName>
    <definedName name="E_DRAW" localSheetId="9">#REF!</definedName>
    <definedName name="E_DRAW" localSheetId="0">#REF!</definedName>
    <definedName name="E_DRAW">#REF!</definedName>
    <definedName name="E_DRAWING" localSheetId="9">[20]Sheet3!#REF!</definedName>
    <definedName name="E_DRAWING" localSheetId="0">[20]Sheet3!#REF!</definedName>
    <definedName name="E_DRAWING">[20]Sheet3!#REF!</definedName>
    <definedName name="E_DRAWING1" localSheetId="9">[20]Sheet3!#REF!</definedName>
    <definedName name="E_DRAWING1" localSheetId="0">[20]Sheet3!#REF!</definedName>
    <definedName name="E_DRAWING1">[20]Sheet3!#REF!</definedName>
    <definedName name="E_DRAWING2" localSheetId="9">[20]Sheet3!#REF!</definedName>
    <definedName name="E_DRAWING2" localSheetId="0">[20]Sheet3!#REF!</definedName>
    <definedName name="E_DRAWING2">[20]Sheet3!#REF!</definedName>
    <definedName name="E_EDGE" localSheetId="9">#REF!</definedName>
    <definedName name="E_EDGE" localSheetId="0">#REF!</definedName>
    <definedName name="E_EDGE">#REF!</definedName>
    <definedName name="E_ENTANGLE" localSheetId="9">[20]Sheet3!#REF!</definedName>
    <definedName name="E_ENTANGLE" localSheetId="0">[20]Sheet3!#REF!</definedName>
    <definedName name="E_ENTANGLE">[20]Sheet3!#REF!</definedName>
    <definedName name="E_FEED" localSheetId="9">#REF!</definedName>
    <definedName name="E_FEED" localSheetId="0">#REF!</definedName>
    <definedName name="E_FEED">#REF!</definedName>
    <definedName name="E_FLAT" localSheetId="9">#REF!</definedName>
    <definedName name="E_FLAT" localSheetId="0">#REF!</definedName>
    <definedName name="E_FLAT">#REF!</definedName>
    <definedName name="E_GUARD" localSheetId="9">[20]Sheet3!#REF!</definedName>
    <definedName name="E_GUARD" localSheetId="0">[20]Sheet3!#REF!</definedName>
    <definedName name="E_GUARD">[20]Sheet3!#REF!</definedName>
    <definedName name="E_GUARD_1" localSheetId="9">[20]Sheet3!#REF!</definedName>
    <definedName name="E_GUARD_1" localSheetId="0">[20]Sheet3!#REF!</definedName>
    <definedName name="E_GUARD_1">[20]Sheet3!#REF!</definedName>
    <definedName name="E_HAIEN" localSheetId="9">#REF!</definedName>
    <definedName name="E_HAIEN" localSheetId="0">#REF!</definedName>
    <definedName name="E_HAIEN">#REF!</definedName>
    <definedName name="E_HAND" localSheetId="9">[20]Sheet3!#REF!</definedName>
    <definedName name="E_HAND" localSheetId="0">[20]Sheet3!#REF!</definedName>
    <definedName name="E_HAND">[20]Sheet3!#REF!</definedName>
    <definedName name="E_HAND_DEL" localSheetId="9">[20]Sheet3!#REF!</definedName>
    <definedName name="E_HAND_DEL" localSheetId="0">[20]Sheet3!#REF!</definedName>
    <definedName name="E_HAND_DEL">[20]Sheet3!#REF!</definedName>
    <definedName name="E_HEATER" localSheetId="9">#REF!</definedName>
    <definedName name="E_HEATER" localSheetId="0">#REF!</definedName>
    <definedName name="E_HEATER">#REF!</definedName>
    <definedName name="E_HEATER_1ST" localSheetId="9">#REF!</definedName>
    <definedName name="E_HEATER_1ST" localSheetId="0">#REF!</definedName>
    <definedName name="E_HEATER_1ST">#REF!</definedName>
    <definedName name="E_HEATER_2ND" localSheetId="9">#REF!</definedName>
    <definedName name="E_HEATER_2ND" localSheetId="0">#REF!</definedName>
    <definedName name="E_HEATER_2ND">#REF!</definedName>
    <definedName name="E_HEATER2_DEL" localSheetId="9">#REF!</definedName>
    <definedName name="E_HEATER2_DEL" localSheetId="0">#REF!</definedName>
    <definedName name="E_HEATER2_DEL">#REF!</definedName>
    <definedName name="E_HI" localSheetId="9">[20]Sheet3!#REF!</definedName>
    <definedName name="E_HI" localSheetId="0">[20]Sheet3!#REF!</definedName>
    <definedName name="E_HI">[20]Sheet3!#REF!</definedName>
    <definedName name="E_HOKI" localSheetId="9">#REF!</definedName>
    <definedName name="E_HOKI" localSheetId="0">#REF!</definedName>
    <definedName name="E_HOKI">#REF!</definedName>
    <definedName name="E_HONTAI_2ND" localSheetId="9">[20]Sheet3!#REF!</definedName>
    <definedName name="E_HONTAI_2ND" localSheetId="0">[20]Sheet3!#REF!</definedName>
    <definedName name="E_HONTAI_2ND">[20]Sheet3!#REF!</definedName>
    <definedName name="E_HONTAI1" localSheetId="9">[20]Sheet3!#REF!</definedName>
    <definedName name="E_HONTAI1" localSheetId="0">[20]Sheet3!#REF!</definedName>
    <definedName name="E_HONTAI1">[20]Sheet3!#REF!</definedName>
    <definedName name="E_HONTAI2" localSheetId="9">[20]Sheet3!#REF!</definedName>
    <definedName name="E_HONTAI2" localSheetId="0">[20]Sheet3!#REF!</definedName>
    <definedName name="E_HONTAI2">[20]Sheet3!#REF!</definedName>
    <definedName name="E_HONTAI3" localSheetId="9">[20]Sheet3!#REF!</definedName>
    <definedName name="E_HONTAI3" localSheetId="0">[20]Sheet3!#REF!</definedName>
    <definedName name="E_HONTAI3">[20]Sheet3!#REF!</definedName>
    <definedName name="E_HONTAI4" localSheetId="9">[20]Sheet3!#REF!</definedName>
    <definedName name="E_HONTAI4" localSheetId="0">[20]Sheet3!#REF!</definedName>
    <definedName name="E_HONTAI4">[20]Sheet3!#REF!</definedName>
    <definedName name="E_HOTPIN" localSheetId="9">#REF!</definedName>
    <definedName name="E_HOTPIN" localSheetId="0">#REF!</definedName>
    <definedName name="E_HOTPIN">#REF!</definedName>
    <definedName name="E_HOTPIN1" localSheetId="9">#REF!</definedName>
    <definedName name="E_HOTPIN1" localSheetId="0">#REF!</definedName>
    <definedName name="E_HOTPIN1">#REF!</definedName>
    <definedName name="E_KAKUDO" localSheetId="9">#REF!</definedName>
    <definedName name="E_KAKUDO" localSheetId="0">#REF!</definedName>
    <definedName name="E_KAKUDO">#REF!</definedName>
    <definedName name="E_KANETU" localSheetId="9">#REF!</definedName>
    <definedName name="E_KANETU" localSheetId="0">#REF!</definedName>
    <definedName name="E_KANETU">#REF!</definedName>
    <definedName name="E_KANETU2" localSheetId="9">#REF!</definedName>
    <definedName name="E_KANETU2" localSheetId="0">#REF!</definedName>
    <definedName name="E_KANETU2">#REF!</definedName>
    <definedName name="E_KATASIKI" localSheetId="9">#REF!</definedName>
    <definedName name="E_KATASIKI" localSheetId="0">#REF!</definedName>
    <definedName name="E_KATASIKI">#REF!</definedName>
    <definedName name="E_KISYA_E" localSheetId="9">[20]Sheet3!#REF!</definedName>
    <definedName name="E_KISYA_E" localSheetId="0">[20]Sheet3!#REF!</definedName>
    <definedName name="E_KISYA_E">[20]Sheet3!#REF!</definedName>
    <definedName name="E_KISYA_M" localSheetId="9">[20]Sheet3!#REF!</definedName>
    <definedName name="E_KISYA_M" localSheetId="0">[20]Sheet3!#REF!</definedName>
    <definedName name="E_KISYA_M">[20]Sheet3!#REF!</definedName>
    <definedName name="E_KUDOU1" localSheetId="9">#REF!</definedName>
    <definedName name="E_KUDOU1" localSheetId="0">#REF!</definedName>
    <definedName name="E_KUDOU1">#REF!</definedName>
    <definedName name="E_KUDOU2" localSheetId="9">#REF!</definedName>
    <definedName name="E_KUDOU2" localSheetId="0">#REF!</definedName>
    <definedName name="E_KUDOU2">#REF!</definedName>
    <definedName name="E_KYUSI" localSheetId="9">#REF!</definedName>
    <definedName name="E_KYUSI" localSheetId="0">#REF!</definedName>
    <definedName name="E_KYUSI">#REF!</definedName>
    <definedName name="E_LAMP" localSheetId="9">[20]Sheet3!#REF!</definedName>
    <definedName name="E_LAMP" localSheetId="0">[20]Sheet3!#REF!</definedName>
    <definedName name="E_LAMP">[20]Sheet3!#REF!</definedName>
    <definedName name="E_LAMP1" localSheetId="9">[20]Sheet3!#REF!</definedName>
    <definedName name="E_LAMP1" localSheetId="0">[20]Sheet3!#REF!</definedName>
    <definedName name="E_LAMP1">[20]Sheet3!#REF!</definedName>
    <definedName name="E_LAMP2" localSheetId="9">[20]Sheet3!#REF!</definedName>
    <definedName name="E_LAMP2" localSheetId="0">[20]Sheet3!#REF!</definedName>
    <definedName name="E_LAMP2">[20]Sheet3!#REF!</definedName>
    <definedName name="E_LAYOUT" localSheetId="9">[20]Sheet3!#REF!</definedName>
    <definedName name="E_LAYOUT" localSheetId="0">[20]Sheet3!#REF!</definedName>
    <definedName name="E_LAYOUT">[20]Sheet3!#REF!</definedName>
    <definedName name="E_MAC" localSheetId="9">#REF!</definedName>
    <definedName name="E_MAC" localSheetId="0">#REF!</definedName>
    <definedName name="E_MAC">#REF!</definedName>
    <definedName name="E_MAIN_DM" localSheetId="9">#REF!</definedName>
    <definedName name="E_MAIN_DM" localSheetId="0">#REF!</definedName>
    <definedName name="E_MAIN_DM">#REF!</definedName>
    <definedName name="E_MAINTE" localSheetId="9">[20]Sheet3!#REF!</definedName>
    <definedName name="E_MAINTE" localSheetId="0">[20]Sheet3!#REF!</definedName>
    <definedName name="E_MAINTE">[20]Sheet3!#REF!</definedName>
    <definedName name="E_MAINTE_DEL" localSheetId="9">[20]Sheet3!#REF!</definedName>
    <definedName name="E_MAINTE_DEL" localSheetId="0">[20]Sheet3!#REF!</definedName>
    <definedName name="E_MAINTE_DEL">[20]Sheet3!#REF!</definedName>
    <definedName name="E_MAKIHABA" localSheetId="9">#REF!</definedName>
    <definedName name="E_MAKIHABA" localSheetId="0">#REF!</definedName>
    <definedName name="E_MAKIHABA">#REF!</definedName>
    <definedName name="E_MAKIKEI" localSheetId="9">#REF!</definedName>
    <definedName name="E_MAKIKEI" localSheetId="0">#REF!</definedName>
    <definedName name="E_MAKIKEI">#REF!</definedName>
    <definedName name="E_MAKIRYO" localSheetId="9">#REF!</definedName>
    <definedName name="E_MAKIRYO" localSheetId="0">#REF!</definedName>
    <definedName name="E_MAKIRYO">#REF!</definedName>
    <definedName name="E_MAKIRYO1" localSheetId="9">#REF!</definedName>
    <definedName name="E_MAKIRYO1" localSheetId="0">#REF!</definedName>
    <definedName name="E_MAKIRYO1">#REF!</definedName>
    <definedName name="E_MURATA" localSheetId="9">[20]Sheet3!#REF!</definedName>
    <definedName name="E_MURATA" localSheetId="0">[20]Sheet3!#REF!</definedName>
    <definedName name="E_MURATA">[20]Sheet3!#REF!</definedName>
    <definedName name="E_NIP" localSheetId="9">#REF!</definedName>
    <definedName name="E_NIP" localSheetId="0">#REF!</definedName>
    <definedName name="E_NIP">#REF!</definedName>
    <definedName name="E_NIP_S" localSheetId="9">#REF!</definedName>
    <definedName name="E_NIP_S" localSheetId="0">#REF!</definedName>
    <definedName name="E_NIP_S">#REF!</definedName>
    <definedName name="E_NOZZLE1" localSheetId="9">[20]Sheet3!#REF!</definedName>
    <definedName name="E_NOZZLE1" localSheetId="0">[20]Sheet3!#REF!</definedName>
    <definedName name="E_NOZZLE1">[20]Sheet3!#REF!</definedName>
    <definedName name="E_NOZZLE2" localSheetId="9">[20]Sheet3!#REF!</definedName>
    <definedName name="E_NOZZLE2" localSheetId="0">[20]Sheet3!#REF!</definedName>
    <definedName name="E_NOZZLE2">[20]Sheet3!#REF!</definedName>
    <definedName name="E_NOZZLE3" localSheetId="9">[20]Sheet3!#REF!</definedName>
    <definedName name="E_NOZZLE3" localSheetId="0">[20]Sheet3!#REF!</definedName>
    <definedName name="E_NOZZLE3">[20]Sheet3!#REF!</definedName>
    <definedName name="E_NOZZLE4" localSheetId="9">[20]Sheet3!#REF!</definedName>
    <definedName name="E_NOZZLE4" localSheetId="0">[20]Sheet3!#REF!</definedName>
    <definedName name="E_NOZZLE4">[20]Sheet3!#REF!</definedName>
    <definedName name="E_OIL1" localSheetId="9">#REF!</definedName>
    <definedName name="E_OIL1" localSheetId="0">#REF!</definedName>
    <definedName name="E_OIL1">#REF!</definedName>
    <definedName name="E_OIL2" localSheetId="9">#REF!</definedName>
    <definedName name="E_OIL2" localSheetId="0">#REF!</definedName>
    <definedName name="E_OIL2">#REF!</definedName>
    <definedName name="E_OIL3" localSheetId="9">#REF!</definedName>
    <definedName name="E_OIL3" localSheetId="0">#REF!</definedName>
    <definedName name="E_OIL3">#REF!</definedName>
    <definedName name="E_ONDO_SEIGYO" localSheetId="9">#REF!</definedName>
    <definedName name="E_ONDO_SEIGYO" localSheetId="0">#REF!</definedName>
    <definedName name="E_ONDO_SEIGYO">#REF!</definedName>
    <definedName name="E_OPTION_LIST" localSheetId="9">[20]Sheet3!#REF!</definedName>
    <definedName name="E_OPTION_LIST" localSheetId="0">[20]Sheet3!#REF!</definedName>
    <definedName name="E_OPTION_LIST">[20]Sheet3!#REF!</definedName>
    <definedName name="E_P_HEATER" localSheetId="9">#REF!</definedName>
    <definedName name="E_P_HEATER" localSheetId="0">#REF!</definedName>
    <definedName name="E_P_HEATER">#REF!</definedName>
    <definedName name="E_PAGE1_DATA" localSheetId="9">#REF!</definedName>
    <definedName name="E_PAGE1_DATA" localSheetId="0">#REF!</definedName>
    <definedName name="E_PAGE1_DATA">#REF!</definedName>
    <definedName name="E_PAGE2_DATA" localSheetId="9">[20]Sheet2!#REF!</definedName>
    <definedName name="E_PAGE2_DATA" localSheetId="0">[20]Sheet2!#REF!</definedName>
    <definedName name="E_PAGE2_DATA">[20]Sheet2!#REF!</definedName>
    <definedName name="E_PAGE3_DATA" localSheetId="9">[20]Sheet3!#REF!</definedName>
    <definedName name="E_PAGE3_DATA" localSheetId="0">[20]Sheet3!#REF!</definedName>
    <definedName name="E_PAGE3_DATA">[20]Sheet3!#REF!</definedName>
    <definedName name="E_PAPER" localSheetId="9">[20]Sheet3!#REF!</definedName>
    <definedName name="E_PAPER" localSheetId="0">[20]Sheet3!#REF!</definedName>
    <definedName name="E_PAPER">[20]Sheet3!#REF!</definedName>
    <definedName name="E_PIP1" localSheetId="9">[20]Sheet3!#REF!</definedName>
    <definedName name="E_PIP1" localSheetId="0">[20]Sheet3!#REF!</definedName>
    <definedName name="E_PIP1">[20]Sheet3!#REF!</definedName>
    <definedName name="E_PIP2" localSheetId="9">[20]Sheet3!#REF!</definedName>
    <definedName name="E_PIP2" localSheetId="0">[20]Sheet3!#REF!</definedName>
    <definedName name="E_PIP2">[20]Sheet3!#REF!</definedName>
    <definedName name="E_PIP3" localSheetId="9">[20]Sheet3!#REF!</definedName>
    <definedName name="E_PIP3" localSheetId="0">[20]Sheet3!#REF!</definedName>
    <definedName name="E_PIP3">[20]Sheet3!#REF!</definedName>
    <definedName name="E_PIP4" localSheetId="9">[20]Sheet3!#REF!</definedName>
    <definedName name="E_PIP4" localSheetId="0">[20]Sheet3!#REF!</definedName>
    <definedName name="E_PIP4">[20]Sheet3!#REF!</definedName>
    <definedName name="E_PIPE" localSheetId="9">#REF!</definedName>
    <definedName name="E_PIPE" localSheetId="0">#REF!</definedName>
    <definedName name="E_PIPE">#REF!</definedName>
    <definedName name="E_POWER" localSheetId="9">#REF!</definedName>
    <definedName name="E_POWER" localSheetId="0">#REF!</definedName>
    <definedName name="E_POWER">#REF!</definedName>
    <definedName name="E_POY" localSheetId="9">#REF!</definedName>
    <definedName name="E_POY" localSheetId="0">#REF!</definedName>
    <definedName name="E_POY">#REF!</definedName>
    <definedName name="E_RATIO" localSheetId="9">#REF!</definedName>
    <definedName name="E_RATIO" localSheetId="0">#REF!</definedName>
    <definedName name="E_RATIO">#REF!</definedName>
    <definedName name="E_RATIO23" localSheetId="9">#REF!</definedName>
    <definedName name="E_RATIO23" localSheetId="0">#REF!</definedName>
    <definedName name="E_RATIO23">#REF!</definedName>
    <definedName name="E_ROLLER" localSheetId="9">#REF!</definedName>
    <definedName name="E_ROLLER" localSheetId="0">#REF!</definedName>
    <definedName name="E_ROLLER">#REF!</definedName>
    <definedName name="E_S_HEATER" localSheetId="9">#REF!</definedName>
    <definedName name="E_S_HEATER" localSheetId="0">#REF!</definedName>
    <definedName name="E_S_HEATER">#REF!</definedName>
    <definedName name="E_SEIGYO_RAN" localSheetId="9">#REF!</definedName>
    <definedName name="E_SEIGYO_RAN" localSheetId="0">#REF!</definedName>
    <definedName name="E_SEIGYO_RAN">#REF!</definedName>
    <definedName name="E_SETS" localSheetId="9">#REF!</definedName>
    <definedName name="E_SETS" localSheetId="0">#REF!</definedName>
    <definedName name="E_SETS">#REF!</definedName>
    <definedName name="E_SIZE" localSheetId="9">#REF!</definedName>
    <definedName name="E_SIZE" localSheetId="0">#REF!</definedName>
    <definedName name="E_SIZE">#REF!</definedName>
    <definedName name="E_SONOTA1" localSheetId="9">#REF!</definedName>
    <definedName name="E_SONOTA1" localSheetId="0">#REF!</definedName>
    <definedName name="E_SONOTA1">#REF!</definedName>
    <definedName name="E_SONOTA2" localSheetId="9">#REF!</definedName>
    <definedName name="E_SONOTA2" localSheetId="0">#REF!</definedName>
    <definedName name="E_SONOTA2">#REF!</definedName>
    <definedName name="E_SONOTA3" localSheetId="9">#REF!</definedName>
    <definedName name="E_SONOTA3" localSheetId="0">#REF!</definedName>
    <definedName name="E_SONOTA3">#REF!</definedName>
    <definedName name="E_SONOTA4" localSheetId="9">#REF!</definedName>
    <definedName name="E_SONOTA4" localSheetId="0">#REF!</definedName>
    <definedName name="E_SONOTA4">#REF!</definedName>
    <definedName name="E_SONOTA5" localSheetId="9">#REF!</definedName>
    <definedName name="E_SONOTA5" localSheetId="0">#REF!</definedName>
    <definedName name="E_SONOTA5">#REF!</definedName>
    <definedName name="E_SONOTA6" localSheetId="9">#REF!</definedName>
    <definedName name="E_SONOTA6" localSheetId="0">#REF!</definedName>
    <definedName name="E_SONOTA6">#REF!</definedName>
    <definedName name="E_SPARE_LIST" localSheetId="9">[20]Sheet3!#REF!</definedName>
    <definedName name="E_SPARE_LIST" localSheetId="0">[20]Sheet3!#REF!</definedName>
    <definedName name="E_SPARE_LIST">[20]Sheet3!#REF!</definedName>
    <definedName name="E_SPEED" localSheetId="9">#REF!</definedName>
    <definedName name="E_SPEED" localSheetId="0">#REF!</definedName>
    <definedName name="E_SPEED">#REF!</definedName>
    <definedName name="E_SPIN" localSheetId="9">#REF!</definedName>
    <definedName name="E_SPIN" localSheetId="0">#REF!</definedName>
    <definedName name="E_SPIN">#REF!</definedName>
    <definedName name="E_SPLICER1" localSheetId="9">[20]Sheet3!#REF!</definedName>
    <definedName name="E_SPLICER1" localSheetId="0">[20]Sheet3!#REF!</definedName>
    <definedName name="E_SPLICER1">[20]Sheet3!#REF!</definedName>
    <definedName name="E_SPLICER2" localSheetId="9">[20]Sheet3!#REF!</definedName>
    <definedName name="E_SPLICER2" localSheetId="0">[20]Sheet3!#REF!</definedName>
    <definedName name="E_SPLICER2">[20]Sheet3!#REF!</definedName>
    <definedName name="E_SPS" localSheetId="9">#REF!</definedName>
    <definedName name="E_SPS" localSheetId="0">#REF!</definedName>
    <definedName name="E_SPS">#REF!</definedName>
    <definedName name="E_SUCKER" localSheetId="9">#REF!</definedName>
    <definedName name="E_SUCKER" localSheetId="0">#REF!</definedName>
    <definedName name="E_SUCKER">#REF!</definedName>
    <definedName name="E_SUCKER1" localSheetId="9">#REF!</definedName>
    <definedName name="E_SUCKER1" localSheetId="0">#REF!</definedName>
    <definedName name="E_SUCKER1">#REF!</definedName>
    <definedName name="E_SUCKER2" localSheetId="9">#REF!</definedName>
    <definedName name="E_SUCKER2" localSheetId="0">#REF!</definedName>
    <definedName name="E_SUCKER2">#REF!</definedName>
    <definedName name="E_SZ" localSheetId="9">#REF!</definedName>
    <definedName name="E_SZ" localSheetId="0">#REF!</definedName>
    <definedName name="E_SZ">#REF!</definedName>
    <definedName name="E_SZ_TWIST" localSheetId="9">#REF!</definedName>
    <definedName name="E_SZ_TWIST" localSheetId="0">#REF!</definedName>
    <definedName name="E_SZ_TWIST">#REF!</definedName>
    <definedName name="E_SZ_TWIST2" localSheetId="9">#REF!</definedName>
    <definedName name="E_SZ_TWIST2" localSheetId="0">#REF!</definedName>
    <definedName name="E_SZ_TWIST2">#REF!</definedName>
    <definedName name="E_SZ1" localSheetId="9">#REF!</definedName>
    <definedName name="E_SZ1" localSheetId="0">#REF!</definedName>
    <definedName name="E_SZ1">#REF!</definedName>
    <definedName name="E_TIMING" localSheetId="9">#REF!</definedName>
    <definedName name="E_TIMING" localSheetId="0">#REF!</definedName>
    <definedName name="E_TIMING">#REF!</definedName>
    <definedName name="E_TOTAL" localSheetId="9">#REF!</definedName>
    <definedName name="E_TOTAL" localSheetId="0">#REF!</definedName>
    <definedName name="E_TOTAL">#REF!</definedName>
    <definedName name="E_TRAVERSE_DM" localSheetId="9">#REF!</definedName>
    <definedName name="E_TRAVERSE_DM" localSheetId="0">#REF!</definedName>
    <definedName name="E_TRAVERSE_DM">#REF!</definedName>
    <definedName name="E_TW_MOTOR" localSheetId="9">#REF!</definedName>
    <definedName name="E_TW_MOTOR" localSheetId="0">#REF!</definedName>
    <definedName name="E_TW_MOTOR">#REF!</definedName>
    <definedName name="E_TW_MOTOR1" localSheetId="9">#REF!</definedName>
    <definedName name="E_TW_MOTOR1" localSheetId="0">#REF!</definedName>
    <definedName name="E_TW_MOTOR1">#REF!</definedName>
    <definedName name="E_TWIST_IDOU" localSheetId="9">#REF!</definedName>
    <definedName name="E_TWIST_IDOU" localSheetId="0">#REF!</definedName>
    <definedName name="E_TWIST_IDOU">#REF!</definedName>
    <definedName name="E_TWIST_IDOUDEL" localSheetId="9">#REF!</definedName>
    <definedName name="E_TWIST_IDOUDEL" localSheetId="0">#REF!</definedName>
    <definedName name="E_TWIST_IDOUDEL">#REF!</definedName>
    <definedName name="E_TWIST_IDOUSAKI" localSheetId="9">#REF!</definedName>
    <definedName name="E_TWIST_IDOUSAKI" localSheetId="0">#REF!</definedName>
    <definedName name="E_TWIST_IDOUSAKI">#REF!</definedName>
    <definedName name="E_TWIST_O" localSheetId="9">#REF!</definedName>
    <definedName name="E_TWIST_O" localSheetId="0">#REF!</definedName>
    <definedName name="E_TWIST_O">#REF!</definedName>
    <definedName name="E_TWIST_O1" localSheetId="9">#REF!</definedName>
    <definedName name="E_TWIST_O1" localSheetId="0">#REF!</definedName>
    <definedName name="E_TWIST_O1">#REF!</definedName>
    <definedName name="E_WINDER1" localSheetId="9">#REF!</definedName>
    <definedName name="E_WINDER1" localSheetId="0">#REF!</definedName>
    <definedName name="E_WINDER1">#REF!</definedName>
    <definedName name="E_WINDER2" localSheetId="9">#REF!</definedName>
    <definedName name="E_WINDER2" localSheetId="0">#REF!</definedName>
    <definedName name="E_WINDER2">#REF!</definedName>
    <definedName name="E_YARN" localSheetId="9">#REF!</definedName>
    <definedName name="E_YARN" localSheetId="0">#REF!</definedName>
    <definedName name="E_YARN">#REF!</definedName>
    <definedName name="E_YARN_SPEED" localSheetId="9">#REF!</definedName>
    <definedName name="E_YARN_SPEED" localSheetId="0">#REF!</definedName>
    <definedName name="E_YARN_SPEED">#REF!</definedName>
    <definedName name="ET" localSheetId="9">#REF!</definedName>
    <definedName name="ET" localSheetId="0">#REF!</definedName>
    <definedName name="ET">#REF!</definedName>
    <definedName name="EXCEL" localSheetId="9">#REF!</definedName>
    <definedName name="EXCEL" localSheetId="0">#REF!</definedName>
    <definedName name="EXCEL">#REF!</definedName>
    <definedName name="ExternalData_1">[21]未処理残!$A$2:$J$75</definedName>
    <definedName name="_xlnm.Extract" localSheetId="9">#REF!</definedName>
    <definedName name="_xlnm.Extract" localSheetId="0">#REF!</definedName>
    <definedName name="_xlnm.Extract">#REF!</definedName>
    <definedName name="Extract_MI" localSheetId="9">#REF!</definedName>
    <definedName name="Extract_MI" localSheetId="0">#REF!</definedName>
    <definedName name="Extract_MI">#REF!</definedName>
    <definedName name="FB" localSheetId="9" hidden="1">{"'人数表'!$A$1:$J$38","'人数表'!$A$2:$J$38"}</definedName>
    <definedName name="FB" localSheetId="0" hidden="1">{"'人数表'!$A$1:$J$38","'人数表'!$A$2:$J$38"}</definedName>
    <definedName name="FB" hidden="1">{"'人数表'!$A$1:$J$38","'人数表'!$A$2:$J$38"}</definedName>
    <definedName name="FG" localSheetId="9">#REF!</definedName>
    <definedName name="FG" localSheetId="0">#REF!</definedName>
    <definedName name="FG">#REF!</definedName>
    <definedName name="FGFG" localSheetId="9" hidden="1">{"'人数表'!$A$1:$J$38","'人数表'!$A$2:$J$38"}</definedName>
    <definedName name="FGFG" localSheetId="0" hidden="1">{"'人数表'!$A$1:$J$38","'人数表'!$A$2:$J$38"}</definedName>
    <definedName name="FGFG" hidden="1">{"'人数表'!$A$1:$J$38","'人数表'!$A$2:$J$38"}</definedName>
    <definedName name="FGRF" localSheetId="9">#REF!</definedName>
    <definedName name="FGRF" localSheetId="0">#REF!</definedName>
    <definedName name="FGRF">#REF!</definedName>
    <definedName name="FHG" localSheetId="9" hidden="1">{"'人数表'!$A$1:$J$38","'人数表'!$A$2:$J$38"}</definedName>
    <definedName name="FHG" localSheetId="0" hidden="1">{"'人数表'!$A$1:$J$38","'人数表'!$A$2:$J$38"}</definedName>
    <definedName name="FHG" hidden="1">{"'人数表'!$A$1:$J$38","'人数表'!$A$2:$J$38"}</definedName>
    <definedName name="G" localSheetId="9">#REF!</definedName>
    <definedName name="G" localSheetId="0">#REF!</definedName>
    <definedName name="G">#REF!</definedName>
    <definedName name="GFBDSA" localSheetId="9">#REF!</definedName>
    <definedName name="GFBDSA" localSheetId="0">#REF!</definedName>
    <definedName name="GFBDSA">#REF!</definedName>
    <definedName name="GFH" localSheetId="9">#REF!</definedName>
    <definedName name="GFH" localSheetId="0">#REF!</definedName>
    <definedName name="GFH">#REF!</definedName>
    <definedName name="GFHGH" localSheetId="9" hidden="1">{"'人数表'!$A$1:$J$38","'人数表'!$A$2:$J$38"}</definedName>
    <definedName name="GFHGH" localSheetId="0" hidden="1">{"'人数表'!$A$1:$J$38","'人数表'!$A$2:$J$38"}</definedName>
    <definedName name="GFHGH" hidden="1">{"'人数表'!$A$1:$J$38","'人数表'!$A$2:$J$38"}</definedName>
    <definedName name="ｇｇ" localSheetId="9" hidden="1">{"'人数表'!$A$1:$J$38","'人数表'!$A$2:$J$38"}</definedName>
    <definedName name="ｇｇ" localSheetId="0" hidden="1">{"'人数表'!$A$1:$J$38","'人数表'!$A$2:$J$38"}</definedName>
    <definedName name="ｇｇ" hidden="1">{"'人数表'!$A$1:$J$38","'人数表'!$A$2:$J$38"}</definedName>
    <definedName name="GHG" localSheetId="9" hidden="1">{"'人数表'!$A$1:$J$38","'人数表'!$A$2:$J$38"}</definedName>
    <definedName name="GHG" localSheetId="0" hidden="1">{"'人数表'!$A$1:$J$38","'人数表'!$A$2:$J$38"}</definedName>
    <definedName name="GHG" hidden="1">{"'人数表'!$A$1:$J$38","'人数表'!$A$2:$J$38"}</definedName>
    <definedName name="GI" localSheetId="9">#REF!</definedName>
    <definedName name="GI" localSheetId="0">#REF!</definedName>
    <definedName name="GI">#REF!</definedName>
    <definedName name="GP7L0A1A" localSheetId="9">[22]ハードウェア!#REF!</definedName>
    <definedName name="GP7L0A1A" localSheetId="0">[22]ハードウェア!#REF!</definedName>
    <definedName name="GP7L0A1A">[22]ハードウェア!#REF!</definedName>
    <definedName name="GP7L7SB1" localSheetId="9">[22]ハードウェア!#REF!</definedName>
    <definedName name="GP7L7SB1" localSheetId="0">[22]ハードウェア!#REF!</definedName>
    <definedName name="GP7L7SB1">[22]ハードウェア!#REF!</definedName>
    <definedName name="GP7L7SB11" localSheetId="9">[22]ハードウェア!#REF!</definedName>
    <definedName name="GP7L7SB11" localSheetId="0">[22]ハードウェア!#REF!</definedName>
    <definedName name="GP7L7SB11">[22]ハードウェア!#REF!</definedName>
    <definedName name="GP7N1A11A" localSheetId="9">[22]ハードウェア!#REF!</definedName>
    <definedName name="GP7N1A11A" localSheetId="0">[22]ハードウェア!#REF!</definedName>
    <definedName name="GP7N1A11A">[22]ハードウェア!#REF!</definedName>
    <definedName name="GP7N2M51" localSheetId="9">[22]ハードウェア!#REF!</definedName>
    <definedName name="GP7N2M51" localSheetId="0">[22]ハードウェア!#REF!</definedName>
    <definedName name="GP7N2M51">[22]ハードウェア!#REF!</definedName>
    <definedName name="GP7N7CL1" localSheetId="9">[22]ハードウェア!#REF!</definedName>
    <definedName name="GP7N7CL1" localSheetId="0">[22]ハードウェア!#REF!</definedName>
    <definedName name="GP7N7CL1">[22]ハードウェア!#REF!</definedName>
    <definedName name="GP7N7CL2" localSheetId="9">[22]ハードウェア!#REF!</definedName>
    <definedName name="GP7N7CL2" localSheetId="0">[22]ハードウェア!#REF!</definedName>
    <definedName name="GP7N7CL2">[22]ハードウェア!#REF!</definedName>
    <definedName name="GP7N7CL3" localSheetId="9">[22]ハードウェア!#REF!</definedName>
    <definedName name="GP7N7CL3" localSheetId="0">[22]ハードウェア!#REF!</definedName>
    <definedName name="GP7N7CL3">[22]ハードウェア!#REF!</definedName>
    <definedName name="gu" localSheetId="9">#REF!</definedName>
    <definedName name="gu" localSheetId="0">#REF!</definedName>
    <definedName name="gu">#REF!</definedName>
    <definedName name="GV" localSheetId="9" hidden="1">#REF!</definedName>
    <definedName name="GV" localSheetId="0" hidden="1">#REF!</definedName>
    <definedName name="GV" hidden="1">#REF!</definedName>
    <definedName name="HANI13" localSheetId="9">[23]大日程!#REF!</definedName>
    <definedName name="HANI13" localSheetId="0">[23]大日程!#REF!</definedName>
    <definedName name="HANI13">[23]大日程!#REF!</definedName>
    <definedName name="HDFHH" localSheetId="9">#REF!</definedName>
    <definedName name="HDFHH" localSheetId="0">#REF!</definedName>
    <definedName name="HDFHH">#REF!</definedName>
    <definedName name="HFGGHFD" localSheetId="9" hidden="1">{"'人数表'!$A$1:$J$38","'人数表'!$A$2:$J$38"}</definedName>
    <definedName name="HFGGHFD" localSheetId="0" hidden="1">{"'人数表'!$A$1:$J$38","'人数表'!$A$2:$J$38"}</definedName>
    <definedName name="HFGGHFD" hidden="1">{"'人数表'!$A$1:$J$38","'人数表'!$A$2:$J$38"}</definedName>
    <definedName name="ｈｈ" localSheetId="9">#REF!</definedName>
    <definedName name="ｈｈ" localSheetId="0">#REF!</definedName>
    <definedName name="ｈｈ">#REF!</definedName>
    <definedName name="ＨＨＨＨ" localSheetId="9" hidden="1">{"'人数表'!$A$1:$J$38","'人数表'!$A$2:$J$38"}</definedName>
    <definedName name="ＨＨＨＨ" localSheetId="0" hidden="1">{"'人数表'!$A$1:$J$38","'人数表'!$A$2:$J$38"}</definedName>
    <definedName name="ＨＨＨＨ" hidden="1">{"'人数表'!$A$1:$J$38","'人数表'!$A$2:$J$38"}</definedName>
    <definedName name="HTML_CodePage" hidden="1">932</definedName>
    <definedName name="HTML_Control" localSheetId="9" hidden="1">{"'人数表'!$A$1:$J$38","'人数表'!$A$2:$J$38"}</definedName>
    <definedName name="HTML_Control" localSheetId="0" hidden="1">{"'人数表'!$A$1:$J$38","'人数表'!$A$2:$J$38"}</definedName>
    <definedName name="HTML_Control" hidden="1">{"'人数表'!$A$1:$J$38","'人数表'!$A$2:$J$38"}</definedName>
    <definedName name="HTML_Description" hidden="1">""</definedName>
    <definedName name="HTML_Email" hidden="1">""</definedName>
    <definedName name="HTML_Header" hidden="1">"職場別人数表"</definedName>
    <definedName name="HTML_LastUpdate" hidden="1">"00/01/11"</definedName>
    <definedName name="HTML_LineAfter" hidden="1">FALSE</definedName>
    <definedName name="HTML_LineBefore" hidden="1">FALSE</definedName>
    <definedName name="HTML_Name" hidden="1">"管理課情報"</definedName>
    <definedName name="HTML_OBDlg2" hidden="1">TRUE</definedName>
    <definedName name="HTML_OBDlg3" hidden="1">TRUE</definedName>
    <definedName name="HTML_OBDlg4" hidden="1">TRUE</definedName>
    <definedName name="HTML_OS" hidden="1">0</definedName>
    <definedName name="HTML_PathFile" hidden="1">"I:\Doc\Local\事務\名簿\MyHTML.htm"</definedName>
    <definedName name="HTML_PathTemplate" hidden="1">"I:\Doc\Local\事務\名簿\HTMLTemp.htm"</definedName>
    <definedName name="HTML_Title" hidden="1">"加賀工場"</definedName>
    <definedName name="HTML1_1" hidden="1">"'[完了エラーコード.xls]1.仕様ロジックワーク'!$A$1:$F$55"</definedName>
    <definedName name="HTML1_10" hidden="1">""</definedName>
    <definedName name="HTML1_11" hidden="1">1</definedName>
    <definedName name="HTML1_12" hidden="1">"C:\xx\RJ31.html"</definedName>
    <definedName name="HTML1_2" hidden="1">1</definedName>
    <definedName name="HTML1_3" hidden="1">"完了エラーコード.xls"</definedName>
    <definedName name="HTML1_4" hidden="1">"1.仕様ロジックワーク"</definedName>
    <definedName name="HTML1_5" hidden="1">""</definedName>
    <definedName name="HTML1_6" hidden="1">1</definedName>
    <definedName name="HTML1_7" hidden="1">-4146</definedName>
    <definedName name="HTML1_8" hidden="1">"99/03/04"</definedName>
    <definedName name="HTML1_9" hidden="1">"テクニカルセンター"</definedName>
    <definedName name="HTMLCount" hidden="1">1</definedName>
    <definedName name="HYOUJUN" localSheetId="9">#REF!</definedName>
    <definedName name="HYOUJUN" localSheetId="0">#REF!</definedName>
    <definedName name="HYOUJUN">#REF!</definedName>
    <definedName name="ic" localSheetId="9">[24]単錘ニップツイスター開発!#REF!</definedName>
    <definedName name="ic" localSheetId="0">[24]単錘ニップツイスター開発!#REF!</definedName>
    <definedName name="ic">[24]単錘ニップツイスター開発!#REF!</definedName>
    <definedName name="InvoiceDetail" localSheetId="9">[25]InvoiceDetail!#REF!</definedName>
    <definedName name="InvoiceDetail" localSheetId="0">[25]InvoiceDetail!#REF!</definedName>
    <definedName name="InvoiceDetail">[25]InvoiceDetail!#REF!</definedName>
    <definedName name="InvoiceHeader" localSheetId="9">[25]InvoiceHeader!#REF!</definedName>
    <definedName name="InvoiceHeader" localSheetId="0">[25]InvoiceHeader!#REF!</definedName>
    <definedName name="InvoiceHeader">[25]InvoiceHeader!#REF!</definedName>
    <definedName name="IRAI">[26]依頼!$T:$V</definedName>
    <definedName name="J_13_3A" localSheetId="9">#REF!</definedName>
    <definedName name="J_13_3A" localSheetId="0">#REF!</definedName>
    <definedName name="J_13_3A">#REF!</definedName>
    <definedName name="J_13_3A1" localSheetId="9">#REF!</definedName>
    <definedName name="J_13_3A1" localSheetId="0">#REF!</definedName>
    <definedName name="J_13_3A1">#REF!</definedName>
    <definedName name="J_13_3C" localSheetId="9">#REF!</definedName>
    <definedName name="J_13_3C" localSheetId="0">#REF!</definedName>
    <definedName name="J_13_3C">#REF!</definedName>
    <definedName name="J_13_3F" localSheetId="9">#REF!</definedName>
    <definedName name="J_13_3F" localSheetId="0">#REF!</definedName>
    <definedName name="J_13_3F">#REF!</definedName>
    <definedName name="J_13_3G" localSheetId="9">#REF!</definedName>
    <definedName name="J_13_3G" localSheetId="0">#REF!</definedName>
    <definedName name="J_13_3G">#REF!</definedName>
    <definedName name="J_13F_1" localSheetId="9">#REF!</definedName>
    <definedName name="J_13F_1" localSheetId="0">#REF!</definedName>
    <definedName name="J_13F_1">#REF!</definedName>
    <definedName name="J_16_1" localSheetId="9">#REF!</definedName>
    <definedName name="J_16_1" localSheetId="0">#REF!</definedName>
    <definedName name="J_16_1">#REF!</definedName>
    <definedName name="J_16_2" localSheetId="9">#REF!</definedName>
    <definedName name="J_16_2" localSheetId="0">#REF!</definedName>
    <definedName name="J_16_2">#REF!</definedName>
    <definedName name="J_16_3" localSheetId="9">#REF!</definedName>
    <definedName name="J_16_3" localSheetId="0">#REF!</definedName>
    <definedName name="J_16_3">#REF!</definedName>
    <definedName name="J_16_4" localSheetId="9">#REF!</definedName>
    <definedName name="J_16_4" localSheetId="0">#REF!</definedName>
    <definedName name="J_16_4">#REF!</definedName>
    <definedName name="J_2HEAT" localSheetId="9">#REF!</definedName>
    <definedName name="J_2HEAT" localSheetId="0">#REF!</definedName>
    <definedName name="J_2HEAT">#REF!</definedName>
    <definedName name="J_2HEAT_RAN" localSheetId="9">#REF!</definedName>
    <definedName name="J_2HEAT_RAN" localSheetId="0">#REF!</definedName>
    <definedName name="J_2HEAT_RAN">#REF!</definedName>
    <definedName name="J_3DOCUMENT" localSheetId="9">#REF!</definedName>
    <definedName name="J_3DOCUMENT" localSheetId="0">#REF!</definedName>
    <definedName name="J_3DOCUMENT">#REF!</definedName>
    <definedName name="J_4DOCUMENT" localSheetId="9">#REF!</definedName>
    <definedName name="J_4DOCUMENT" localSheetId="0">#REF!</definedName>
    <definedName name="J_4DOCUMENT">#REF!</definedName>
    <definedName name="J_5DOCUMENT" localSheetId="9">#REF!</definedName>
    <definedName name="J_5DOCUMENT" localSheetId="0">#REF!</definedName>
    <definedName name="J_5DOCUMENT">#REF!</definedName>
    <definedName name="J_6_3" localSheetId="9">#REF!</definedName>
    <definedName name="J_6_3" localSheetId="0">#REF!</definedName>
    <definedName name="J_6_3">#REF!</definedName>
    <definedName name="J_BELT" localSheetId="9">#REF!</definedName>
    <definedName name="J_BELT" localSheetId="0">#REF!</definedName>
    <definedName name="J_BELT">#REF!</definedName>
    <definedName name="J_BOBBIN1" localSheetId="9">#REF!</definedName>
    <definedName name="J_BOBBIN1" localSheetId="0">#REF!</definedName>
    <definedName name="J_BOBBIN1">#REF!</definedName>
    <definedName name="J_BOBBIN2" localSheetId="9">#REF!</definedName>
    <definedName name="J_BOBBIN2" localSheetId="0">#REF!</definedName>
    <definedName name="J_BOBBIN2">#REF!</definedName>
    <definedName name="J_CREEL" localSheetId="9">#REF!</definedName>
    <definedName name="J_CREEL" localSheetId="0">#REF!</definedName>
    <definedName name="J_CREEL">#REF!</definedName>
    <definedName name="J_CREEL_DEL" localSheetId="9">[27]Sheet3!$F$33,[27]Sheet3!$F$34,[27]Sheet3!$K$32</definedName>
    <definedName name="J_CREEL_DEL" localSheetId="0">[27]Sheet3!$F$33,[27]Sheet3!$F$34,[27]Sheet3!$K$32</definedName>
    <definedName name="J_CREEL_DEL">[27]Sheet3!$F$33,[27]Sheet3!$F$34,[27]Sheet3!$K$32</definedName>
    <definedName name="J_CREEL1_3" localSheetId="9">#REF!</definedName>
    <definedName name="J_CREEL1_3" localSheetId="0">#REF!</definedName>
    <definedName name="J_CREEL1_3">#REF!</definedName>
    <definedName name="J_CREEL2" localSheetId="9">#REF!</definedName>
    <definedName name="J_CREEL2" localSheetId="0">#REF!</definedName>
    <definedName name="J_CREEL2">#REF!</definedName>
    <definedName name="J_CUS" localSheetId="9">#REF!</definedName>
    <definedName name="J_CUS" localSheetId="0">#REF!</definedName>
    <definedName name="J_CUS">#REF!</definedName>
    <definedName name="J_D_ROBOT" localSheetId="9">[27]Sheet3!#REF!</definedName>
    <definedName name="J_D_ROBOT" localSheetId="0">[27]Sheet3!#REF!</definedName>
    <definedName name="J_D_ROBOT">[27]Sheet3!#REF!</definedName>
    <definedName name="J_D_ROBOT1" localSheetId="9">[27]Sheet3!#REF!</definedName>
    <definedName name="J_D_ROBOT1" localSheetId="0">[27]Sheet3!#REF!</definedName>
    <definedName name="J_D_ROBOT1">[27]Sheet3!#REF!</definedName>
    <definedName name="J_DATE" localSheetId="9">#REF!</definedName>
    <definedName name="J_DATE" localSheetId="0">#REF!</definedName>
    <definedName name="J_DATE">#REF!</definedName>
    <definedName name="J_DELI" localSheetId="9">#REF!</definedName>
    <definedName name="J_DELI" localSheetId="0">#REF!</definedName>
    <definedName name="J_DELI">#REF!</definedName>
    <definedName name="J_DOFF_CUS" localSheetId="9">[27]Sheet3!#REF!</definedName>
    <definedName name="J_DOFF_CUS" localSheetId="0">[27]Sheet3!#REF!</definedName>
    <definedName name="J_DOFF_CUS">[27]Sheet3!#REF!</definedName>
    <definedName name="J_DRAW" localSheetId="9">#REF!</definedName>
    <definedName name="J_DRAW" localSheetId="0">#REF!</definedName>
    <definedName name="J_DRAW">#REF!</definedName>
    <definedName name="J_EDGE" localSheetId="9">#REF!</definedName>
    <definedName name="J_EDGE" localSheetId="0">#REF!</definedName>
    <definedName name="J_EDGE">#REF!</definedName>
    <definedName name="J_FEED" localSheetId="9">#REF!</definedName>
    <definedName name="J_FEED" localSheetId="0">#REF!</definedName>
    <definedName name="J_FEED">#REF!</definedName>
    <definedName name="J_FLAT" localSheetId="9">#REF!</definedName>
    <definedName name="J_FLAT" localSheetId="0">#REF!</definedName>
    <definedName name="J_FLAT">#REF!</definedName>
    <definedName name="J_GAIKEI" localSheetId="9">[27]Sheet3!#REF!</definedName>
    <definedName name="J_GAIKEI" localSheetId="0">[27]Sheet3!#REF!</definedName>
    <definedName name="J_GAIKEI">[27]Sheet3!#REF!</definedName>
    <definedName name="J_HAIEN" localSheetId="9">#REF!</definedName>
    <definedName name="J_HAIEN" localSheetId="0">#REF!</definedName>
    <definedName name="J_HAIEN">#REF!</definedName>
    <definedName name="J_HEATER" localSheetId="9">#REF!</definedName>
    <definedName name="J_HEATER" localSheetId="0">#REF!</definedName>
    <definedName name="J_HEATER">#REF!</definedName>
    <definedName name="J_HEATER_1ST" localSheetId="9">#REF!</definedName>
    <definedName name="J_HEATER_1ST" localSheetId="0">#REF!</definedName>
    <definedName name="J_HEATER_1ST">#REF!</definedName>
    <definedName name="J_HEATER_2ND" localSheetId="9">#REF!</definedName>
    <definedName name="J_HEATER_2ND" localSheetId="0">#REF!</definedName>
    <definedName name="J_HEATER_2ND">#REF!</definedName>
    <definedName name="J_HEATER2_DEL" localSheetId="9">#REF!</definedName>
    <definedName name="J_HEATER2_DEL" localSheetId="0">#REF!</definedName>
    <definedName name="J_HEATER2_DEL">#REF!</definedName>
    <definedName name="J_HOKI" localSheetId="9">#REF!</definedName>
    <definedName name="J_HOKI" localSheetId="0">#REF!</definedName>
    <definedName name="J_HOKI">#REF!</definedName>
    <definedName name="J_HOTPIN" localSheetId="9">#REF!</definedName>
    <definedName name="J_HOTPIN" localSheetId="0">#REF!</definedName>
    <definedName name="J_HOTPIN">#REF!</definedName>
    <definedName name="J_HOTPIN1" localSheetId="9">#REF!</definedName>
    <definedName name="J_HOTPIN1" localSheetId="0">#REF!</definedName>
    <definedName name="J_HOTPIN1">#REF!</definedName>
    <definedName name="J_KAKUDO" localSheetId="9">#REF!</definedName>
    <definedName name="J_KAKUDO" localSheetId="0">#REF!</definedName>
    <definedName name="J_KAKUDO">#REF!</definedName>
    <definedName name="J_KANETU" localSheetId="9">#REF!</definedName>
    <definedName name="J_KANETU" localSheetId="0">#REF!</definedName>
    <definedName name="J_KANETU">#REF!</definedName>
    <definedName name="J_KANETU2" localSheetId="9">#REF!</definedName>
    <definedName name="J_KANETU2" localSheetId="0">#REF!</definedName>
    <definedName name="J_KANETU2">#REF!</definedName>
    <definedName name="J_KATASIKI" localSheetId="9">#REF!</definedName>
    <definedName name="J_KATASIKI" localSheetId="0">#REF!</definedName>
    <definedName name="J_KATASIKI">#REF!</definedName>
    <definedName name="J_KUDOU1" localSheetId="9">#REF!</definedName>
    <definedName name="J_KUDOU1" localSheetId="0">#REF!</definedName>
    <definedName name="J_KUDOU1">#REF!</definedName>
    <definedName name="J_KUDOU2" localSheetId="9">#REF!</definedName>
    <definedName name="J_KUDOU2" localSheetId="0">#REF!</definedName>
    <definedName name="J_KUDOU2">#REF!</definedName>
    <definedName name="J_KYUSI" localSheetId="9">#REF!</definedName>
    <definedName name="J_KYUSI" localSheetId="0">#REF!</definedName>
    <definedName name="J_KYUSI">#REF!</definedName>
    <definedName name="J_MAC" localSheetId="9">#REF!</definedName>
    <definedName name="J_MAC" localSheetId="0">#REF!</definedName>
    <definedName name="J_MAC">#REF!</definedName>
    <definedName name="J_MAIN_DM" localSheetId="9">#REF!</definedName>
    <definedName name="J_MAIN_DM" localSheetId="0">#REF!</definedName>
    <definedName name="J_MAIN_DM">#REF!</definedName>
    <definedName name="J_MAKIHABA" localSheetId="9">#REF!</definedName>
    <definedName name="J_MAKIHABA" localSheetId="0">#REF!</definedName>
    <definedName name="J_MAKIHABA">#REF!</definedName>
    <definedName name="J_MAKIKEI" localSheetId="9">#REF!</definedName>
    <definedName name="J_MAKIKEI" localSheetId="0">#REF!</definedName>
    <definedName name="J_MAKIKEI">#REF!</definedName>
    <definedName name="J_MAKIRYO" localSheetId="9">#REF!</definedName>
    <definedName name="J_MAKIRYO" localSheetId="0">#REF!</definedName>
    <definedName name="J_MAKIRYO">#REF!</definedName>
    <definedName name="J_MAKIRYO1" localSheetId="9">#REF!</definedName>
    <definedName name="J_MAKIRYO1" localSheetId="0">#REF!</definedName>
    <definedName name="J_MAKIRYO1">#REF!</definedName>
    <definedName name="J_MAKIRYO2" localSheetId="9">#REF!</definedName>
    <definedName name="J_MAKIRYO2" localSheetId="0">#REF!</definedName>
    <definedName name="J_MAKIRYO2">#REF!</definedName>
    <definedName name="J_NIP" localSheetId="9">#REF!</definedName>
    <definedName name="J_NIP" localSheetId="0">#REF!</definedName>
    <definedName name="J_NIP">#REF!</definedName>
    <definedName name="J_NIP_S" localSheetId="9">#REF!</definedName>
    <definedName name="J_NIP_S" localSheetId="0">#REF!</definedName>
    <definedName name="J_NIP_S">#REF!</definedName>
    <definedName name="J_NOZZLE2" localSheetId="9">[27]Sheet3!#REF!</definedName>
    <definedName name="J_NOZZLE2" localSheetId="0">[27]Sheet3!#REF!</definedName>
    <definedName name="J_NOZZLE2">[27]Sheet3!#REF!</definedName>
    <definedName name="J_OIL1" localSheetId="9">#REF!</definedName>
    <definedName name="J_OIL1" localSheetId="0">#REF!</definedName>
    <definedName name="J_OIL1">#REF!</definedName>
    <definedName name="J_OIL2" localSheetId="9">#REF!</definedName>
    <definedName name="J_OIL2" localSheetId="0">#REF!</definedName>
    <definedName name="J_OIL2">#REF!</definedName>
    <definedName name="J_OIL3" localSheetId="9">#REF!</definedName>
    <definedName name="J_OIL3" localSheetId="0">#REF!</definedName>
    <definedName name="J_OIL3">#REF!</definedName>
    <definedName name="j_ondo_seigyo" localSheetId="9">#REF!</definedName>
    <definedName name="j_ondo_seigyo" localSheetId="0">#REF!</definedName>
    <definedName name="j_ondo_seigyo">#REF!</definedName>
    <definedName name="J_P_HEATER" localSheetId="9">#REF!</definedName>
    <definedName name="J_P_HEATER" localSheetId="0">#REF!</definedName>
    <definedName name="J_P_HEATER">#REF!</definedName>
    <definedName name="J_PAGE1_DATA" localSheetId="9">#REF!</definedName>
    <definedName name="J_PAGE1_DATA" localSheetId="0">#REF!</definedName>
    <definedName name="J_PAGE1_DATA">#REF!</definedName>
    <definedName name="J_PIPE" localSheetId="9">#REF!</definedName>
    <definedName name="J_PIPE" localSheetId="0">#REF!</definedName>
    <definedName name="J_PIPE">#REF!</definedName>
    <definedName name="J_POWER" localSheetId="9">#REF!</definedName>
    <definedName name="J_POWER" localSheetId="0">#REF!</definedName>
    <definedName name="J_POWER">#REF!</definedName>
    <definedName name="J_POY" localSheetId="9">#REF!</definedName>
    <definedName name="J_POY" localSheetId="0">#REF!</definedName>
    <definedName name="J_POY">#REF!</definedName>
    <definedName name="J_RATIO" localSheetId="9">#REF!</definedName>
    <definedName name="J_RATIO" localSheetId="0">#REF!</definedName>
    <definedName name="J_RATIO">#REF!</definedName>
    <definedName name="J_RATIO23" localSheetId="9">#REF!</definedName>
    <definedName name="J_RATIO23" localSheetId="0">#REF!</definedName>
    <definedName name="J_RATIO23">#REF!</definedName>
    <definedName name="J_ROLLER" localSheetId="9">#REF!</definedName>
    <definedName name="J_ROLLER" localSheetId="0">#REF!</definedName>
    <definedName name="J_ROLLER">#REF!</definedName>
    <definedName name="J_S_HEATER" localSheetId="9">#REF!</definedName>
    <definedName name="J_S_HEATER" localSheetId="0">#REF!</definedName>
    <definedName name="J_S_HEATER">#REF!</definedName>
    <definedName name="J_SEIGYO_RAN" localSheetId="9">#REF!</definedName>
    <definedName name="J_SEIGYO_RAN" localSheetId="0">#REF!</definedName>
    <definedName name="J_SEIGYO_RAN">#REF!</definedName>
    <definedName name="J_SETS" localSheetId="9">#REF!</definedName>
    <definedName name="J_SETS" localSheetId="0">#REF!</definedName>
    <definedName name="J_SETS">#REF!</definedName>
    <definedName name="J_SIZE" localSheetId="9">#REF!</definedName>
    <definedName name="J_SIZE" localSheetId="0">#REF!</definedName>
    <definedName name="J_SIZE">#REF!</definedName>
    <definedName name="J_SONOTA1" localSheetId="9">#REF!</definedName>
    <definedName name="J_SONOTA1" localSheetId="0">#REF!</definedName>
    <definedName name="J_SONOTA1">#REF!</definedName>
    <definedName name="J_SONOTA2" localSheetId="9">#REF!</definedName>
    <definedName name="J_SONOTA2" localSheetId="0">#REF!</definedName>
    <definedName name="J_SONOTA2">#REF!</definedName>
    <definedName name="J_SONOTA3" localSheetId="9">#REF!</definedName>
    <definedName name="J_SONOTA3" localSheetId="0">#REF!</definedName>
    <definedName name="J_SONOTA3">#REF!</definedName>
    <definedName name="J_SONOTA4" localSheetId="9">#REF!</definedName>
    <definedName name="J_SONOTA4" localSheetId="0">#REF!</definedName>
    <definedName name="J_SONOTA4">#REF!</definedName>
    <definedName name="J_SPEED" localSheetId="9">#REF!</definedName>
    <definedName name="J_SPEED" localSheetId="0">#REF!</definedName>
    <definedName name="J_SPEED">#REF!</definedName>
    <definedName name="J_SPIN" localSheetId="9">#REF!</definedName>
    <definedName name="J_SPIN" localSheetId="0">#REF!</definedName>
    <definedName name="J_SPIN">#REF!</definedName>
    <definedName name="J_SPS" localSheetId="9">#REF!</definedName>
    <definedName name="J_SPS" localSheetId="0">#REF!</definedName>
    <definedName name="J_SPS">#REF!</definedName>
    <definedName name="J_SUCKER" localSheetId="9">#REF!</definedName>
    <definedName name="J_SUCKER" localSheetId="0">#REF!</definedName>
    <definedName name="J_SUCKER">#REF!</definedName>
    <definedName name="J_SUCKER1" localSheetId="9">#REF!</definedName>
    <definedName name="J_SUCKER1" localSheetId="0">#REF!</definedName>
    <definedName name="J_SUCKER1">#REF!</definedName>
    <definedName name="J_SUCKER2" localSheetId="9">#REF!</definedName>
    <definedName name="J_SUCKER2" localSheetId="0">#REF!</definedName>
    <definedName name="J_SUCKER2">#REF!</definedName>
    <definedName name="J_SZ" localSheetId="9">#REF!</definedName>
    <definedName name="J_SZ" localSheetId="0">#REF!</definedName>
    <definedName name="J_SZ">#REF!</definedName>
    <definedName name="J_SZ_TWIST" localSheetId="9">#REF!</definedName>
    <definedName name="J_SZ_TWIST" localSheetId="0">#REF!</definedName>
    <definedName name="J_SZ_TWIST">#REF!</definedName>
    <definedName name="J_TIMING" localSheetId="9">#REF!</definedName>
    <definedName name="J_TIMING" localSheetId="0">#REF!</definedName>
    <definedName name="J_TIMING">#REF!</definedName>
    <definedName name="J_TOTAL" localSheetId="9">#REF!</definedName>
    <definedName name="J_TOTAL" localSheetId="0">#REF!</definedName>
    <definedName name="J_TOTAL">#REF!</definedName>
    <definedName name="J_TRAVERSE_DM" localSheetId="9">#REF!</definedName>
    <definedName name="J_TRAVERSE_DM" localSheetId="0">#REF!</definedName>
    <definedName name="J_TRAVERSE_DM">#REF!</definedName>
    <definedName name="J_TW_MOTOR" localSheetId="9">#REF!</definedName>
    <definedName name="J_TW_MOTOR" localSheetId="0">#REF!</definedName>
    <definedName name="J_TW_MOTOR">#REF!</definedName>
    <definedName name="J_TW_MOTOR1" localSheetId="9">#REF!</definedName>
    <definedName name="J_TW_MOTOR1" localSheetId="0">#REF!</definedName>
    <definedName name="J_TW_MOTOR1">#REF!</definedName>
    <definedName name="J_TWIST_O" localSheetId="9">#REF!</definedName>
    <definedName name="J_TWIST_O" localSheetId="0">#REF!</definedName>
    <definedName name="J_TWIST_O">#REF!</definedName>
    <definedName name="J_TWIST_O1" localSheetId="9">#REF!</definedName>
    <definedName name="J_TWIST_O1" localSheetId="0">#REF!</definedName>
    <definedName name="J_TWIST_O1">#REF!</definedName>
    <definedName name="J_WINDER1" localSheetId="9">#REF!</definedName>
    <definedName name="J_WINDER1" localSheetId="0">#REF!</definedName>
    <definedName name="J_WINDER1">#REF!</definedName>
    <definedName name="J_WINDER2" localSheetId="9">#REF!</definedName>
    <definedName name="J_WINDER2" localSheetId="0">#REF!</definedName>
    <definedName name="J_WINDER2">#REF!</definedName>
    <definedName name="J_YARN" localSheetId="9">#REF!</definedName>
    <definedName name="J_YARN" localSheetId="0">#REF!</definedName>
    <definedName name="J_YARN">#REF!</definedName>
    <definedName name="J_YARN_SPEED" localSheetId="9">#REF!</definedName>
    <definedName name="J_YARN_SPEED" localSheetId="0">#REF!</definedName>
    <definedName name="J_YARN_SPEED">#REF!</definedName>
    <definedName name="J_年">#N/A</definedName>
    <definedName name="KATA" localSheetId="9">#REF!</definedName>
    <definedName name="KATA" localSheetId="0">#REF!</definedName>
    <definedName name="KATA">#REF!</definedName>
    <definedName name="KAWA" localSheetId="9">#REF!</definedName>
    <definedName name="KAWA" localSheetId="0">#REF!</definedName>
    <definedName name="KAWA">#REF!</definedName>
    <definedName name="kensyo">[28]!kensyo</definedName>
    <definedName name="KETUGO" localSheetId="9">[9]FAX短縮!#REF!</definedName>
    <definedName name="KETUGO" localSheetId="0">[9]FAX短縮!#REF!</definedName>
    <definedName name="KETUGO">[9]FAX短縮!#REF!</definedName>
    <definedName name="KEY" localSheetId="9">#REF!</definedName>
    <definedName name="KEY" localSheetId="0">#REF!</definedName>
    <definedName name="KEY">#REF!</definedName>
    <definedName name="KISYO" localSheetId="9">'[29]0606'!$E:$K</definedName>
    <definedName name="KISYO" localSheetId="0">'[29]0606'!$E:$K</definedName>
    <definedName name="KISYO">'[29]0606'!$E:$K</definedName>
    <definedName name="kita01001" localSheetId="9">#REF!</definedName>
    <definedName name="kita01001" localSheetId="0">#REF!</definedName>
    <definedName name="kita01001">#REF!</definedName>
    <definedName name="KIW" localSheetId="9">#REF!</definedName>
    <definedName name="KIW" localSheetId="0">#REF!</definedName>
    <definedName name="KIW">#REF!</definedName>
    <definedName name="ｋｋ" localSheetId="9" hidden="1">{"'人数表'!$A$1:$J$38","'人数表'!$A$2:$J$38"}</definedName>
    <definedName name="ｋｋ" localSheetId="0" hidden="1">{"'人数表'!$A$1:$J$38","'人数表'!$A$2:$J$38"}</definedName>
    <definedName name="ｋｋ" hidden="1">{"'人数表'!$A$1:$J$38","'人数表'!$A$2:$J$38"}</definedName>
    <definedName name="KLP" localSheetId="9">#REF!</definedName>
    <definedName name="KLP" localSheetId="0">#REF!</definedName>
    <definedName name="KLP">#REF!</definedName>
    <definedName name="ｋｏ" localSheetId="9" hidden="1">{"'人数表'!$A$1:$J$38","'人数表'!$A$2:$J$38"}</definedName>
    <definedName name="ｋｏ" localSheetId="0" hidden="1">{"'人数表'!$A$1:$J$38","'人数表'!$A$2:$J$38"}</definedName>
    <definedName name="ｋｏ" hidden="1">{"'人数表'!$A$1:$J$38","'人数表'!$A$2:$J$38"}</definedName>
    <definedName name="kosino" localSheetId="9" hidden="1">{"'人数表'!$A$1:$J$38","'人数表'!$A$2:$J$38"}</definedName>
    <definedName name="kosino" localSheetId="0" hidden="1">{"'人数表'!$A$1:$J$38","'人数表'!$A$2:$J$38"}</definedName>
    <definedName name="kosino" hidden="1">{"'人数表'!$A$1:$J$38","'人数表'!$A$2:$J$38"}</definedName>
    <definedName name="KYU" localSheetId="9">#REF!</definedName>
    <definedName name="KYU" localSheetId="0">#REF!</definedName>
    <definedName name="KYU">#REF!</definedName>
    <definedName name="L" localSheetId="9">#REF!</definedName>
    <definedName name="L" localSheetId="0">#REF!</definedName>
    <definedName name="L">#REF!</definedName>
    <definedName name="LK" localSheetId="9" hidden="1">{"'人数表'!$A$1:$J$38","'人数表'!$A$2:$J$38"}</definedName>
    <definedName name="LK" localSheetId="0" hidden="1">{"'人数表'!$A$1:$J$38","'人数表'!$A$2:$J$38"}</definedName>
    <definedName name="LK" hidden="1">{"'人数表'!$A$1:$J$38","'人数表'!$A$2:$J$38"}</definedName>
    <definedName name="LONG" localSheetId="9">#REF!</definedName>
    <definedName name="LONG" localSheetId="0">#REF!</definedName>
    <definedName name="LONG">#REF!</definedName>
    <definedName name="LONG_2" localSheetId="9">#REF!</definedName>
    <definedName name="LONG_2" localSheetId="0">#REF!</definedName>
    <definedName name="LONG_2">#REF!</definedName>
    <definedName name="lp" localSheetId="9" hidden="1">{"'人数表'!$A$1:$J$38","'人数表'!$A$2:$J$38"}</definedName>
    <definedName name="lp" localSheetId="0" hidden="1">{"'人数表'!$A$1:$J$38","'人数表'!$A$2:$J$38"}</definedName>
    <definedName name="lp" hidden="1">{"'人数表'!$A$1:$J$38","'人数表'!$A$2:$J$38"}</definedName>
    <definedName name="MACRO" localSheetId="9">[9]FAX短縮!#REF!</definedName>
    <definedName name="MACRO" localSheetId="0">[9]FAX短縮!#REF!</definedName>
    <definedName name="MACRO">[9]FAX短縮!#REF!</definedName>
    <definedName name="main">[30]!main</definedName>
    <definedName name="MATU" localSheetId="9">#REF!</definedName>
    <definedName name="MATU" localSheetId="0">#REF!</definedName>
    <definedName name="MATU">#REF!</definedName>
    <definedName name="ＭＣ" localSheetId="9" hidden="1">#REF!</definedName>
    <definedName name="ＭＣ" localSheetId="0" hidden="1">#REF!</definedName>
    <definedName name="ＭＣ" hidden="1">#REF!</definedName>
    <definedName name="MEM">[15]ハードウェアリスト!$E$16:$E$19</definedName>
    <definedName name="MEM_1000" localSheetId="9">#REF!</definedName>
    <definedName name="MEM_1000" localSheetId="0">#REF!</definedName>
    <definedName name="MEM_1000">#REF!</definedName>
    <definedName name="MEM_2000" localSheetId="9">#REF!</definedName>
    <definedName name="MEM_2000" localSheetId="0">#REF!</definedName>
    <definedName name="MEM_2000">#REF!</definedName>
    <definedName name="MEM_800" localSheetId="9">#REF!</definedName>
    <definedName name="MEM_800" localSheetId="0">#REF!</definedName>
    <definedName name="MEM_800">#REF!</definedName>
    <definedName name="MG" localSheetId="9">#REF!</definedName>
    <definedName name="MG" localSheetId="0">#REF!</definedName>
    <definedName name="MG">#REF!</definedName>
    <definedName name="MI" localSheetId="9">#REF!</definedName>
    <definedName name="MI" localSheetId="0">#REF!</definedName>
    <definedName name="MI">#REF!</definedName>
    <definedName name="MINAOSI" localSheetId="9">#REF!</definedName>
    <definedName name="MINAOSI" localSheetId="0">#REF!</definedName>
    <definedName name="MINAOSI">#REF!</definedName>
    <definedName name="MMMM" localSheetId="9" hidden="1">{"'人数表'!$A$1:$J$38","'人数表'!$A$2:$J$38"}</definedName>
    <definedName name="MMMM" localSheetId="0" hidden="1">{"'人数表'!$A$1:$J$38","'人数表'!$A$2:$J$38"}</definedName>
    <definedName name="MMMM" hidden="1">{"'人数表'!$A$1:$J$38","'人数表'!$A$2:$J$38"}</definedName>
    <definedName name="MNKJI" localSheetId="9">[18]CD!#REF!</definedName>
    <definedName name="MNKJI" localSheetId="0">[18]CD!#REF!</definedName>
    <definedName name="MNKJI">[18]CD!#REF!</definedName>
    <definedName name="N_1" localSheetId="9">#REF!</definedName>
    <definedName name="N_1" localSheetId="0">#REF!</definedName>
    <definedName name="N_1">#REF!</definedName>
    <definedName name="N_2" localSheetId="9">#REF!</definedName>
    <definedName name="N_2" localSheetId="0">#REF!</definedName>
    <definedName name="N_2">#REF!</definedName>
    <definedName name="N_3" localSheetId="9">#REF!</definedName>
    <definedName name="N_3" localSheetId="0">#REF!</definedName>
    <definedName name="N_3">#REF!</definedName>
    <definedName name="N_4" localSheetId="9">#REF!</definedName>
    <definedName name="N_4" localSheetId="0">#REF!</definedName>
    <definedName name="N_4">#REF!</definedName>
    <definedName name="N_5" localSheetId="9">#REF!</definedName>
    <definedName name="N_5" localSheetId="0">#REF!</definedName>
    <definedName name="N_5">#REF!</definedName>
    <definedName name="N_6" localSheetId="9">#REF!</definedName>
    <definedName name="N_6" localSheetId="0">#REF!</definedName>
    <definedName name="N_6">#REF!</definedName>
    <definedName name="N_7" localSheetId="9">#REF!</definedName>
    <definedName name="N_7" localSheetId="0">#REF!</definedName>
    <definedName name="N_7">#REF!</definedName>
    <definedName name="N_8" localSheetId="9">#REF!</definedName>
    <definedName name="N_8" localSheetId="0">#REF!</definedName>
    <definedName name="N_8">#REF!</definedName>
    <definedName name="NAME_1" localSheetId="9">#REF!</definedName>
    <definedName name="NAME_1" localSheetId="0">#REF!</definedName>
    <definedName name="NAME_1">#REF!</definedName>
    <definedName name="NAME_2" localSheetId="9">#REF!</definedName>
    <definedName name="NAME_2" localSheetId="0">#REF!</definedName>
    <definedName name="NAME_2">#REF!</definedName>
    <definedName name="NAME_3" localSheetId="9">#REF!</definedName>
    <definedName name="NAME_3" localSheetId="0">#REF!</definedName>
    <definedName name="NAME_3">#REF!</definedName>
    <definedName name="NAME_4" localSheetId="9">#REF!</definedName>
    <definedName name="NAME_4" localSheetId="0">#REF!</definedName>
    <definedName name="NAME_4">#REF!</definedName>
    <definedName name="NAME_5" localSheetId="9">#REF!</definedName>
    <definedName name="NAME_5" localSheetId="0">#REF!</definedName>
    <definedName name="NAME_5">#REF!</definedName>
    <definedName name="NAME_6" localSheetId="9">#REF!</definedName>
    <definedName name="NAME_6" localSheetId="0">#REF!</definedName>
    <definedName name="NAME_6">#REF!</definedName>
    <definedName name="NAME_7" localSheetId="9">#REF!</definedName>
    <definedName name="NAME_7" localSheetId="0">#REF!</definedName>
    <definedName name="NAME_7">#REF!</definedName>
    <definedName name="NAME_8" localSheetId="9">#REF!</definedName>
    <definedName name="NAME_8" localSheetId="0">#REF!</definedName>
    <definedName name="NAME_8">#REF!</definedName>
    <definedName name="NI" localSheetId="9">#REF!</definedName>
    <definedName name="NI" localSheetId="0">#REF!</definedName>
    <definedName name="NI">#REF!</definedName>
    <definedName name="NOU" localSheetId="9">[31]FileOut!$D:$E</definedName>
    <definedName name="NOU" localSheetId="0">[31]FileOut!$D:$E</definedName>
    <definedName name="NOU">[31]FileOut!$D:$E</definedName>
    <definedName name="NOUNYUU" localSheetId="9">[32]Sheet1!$J:$K</definedName>
    <definedName name="NOUNYUU" localSheetId="0">[32]Sheet1!$J:$K</definedName>
    <definedName name="NOUNYUU">[32]Sheet1!$J:$K</definedName>
    <definedName name="OLK" localSheetId="9">#REF!</definedName>
    <definedName name="OLK" localSheetId="0">#REF!</definedName>
    <definedName name="OLK">#REF!</definedName>
    <definedName name="OUT９月度" localSheetId="9" hidden="1">{"'人数表'!$A$1:$J$38","'人数表'!$A$2:$J$38"}</definedName>
    <definedName name="OUT９月度" localSheetId="0" hidden="1">{"'人数表'!$A$1:$J$38","'人数表'!$A$2:$J$38"}</definedName>
    <definedName name="OUT９月度" hidden="1">{"'人数表'!$A$1:$J$38","'人数表'!$A$2:$J$38"}</definedName>
    <definedName name="ＯＵＴソーシング" localSheetId="9" hidden="1">{"'人数表'!$A$1:$J$38","'人数表'!$A$2:$J$38"}</definedName>
    <definedName name="ＯＵＴソーシング" localSheetId="0" hidden="1">{"'人数表'!$A$1:$J$38","'人数表'!$A$2:$J$38"}</definedName>
    <definedName name="ＯＵＴソーシング" hidden="1">{"'人数表'!$A$1:$J$38","'人数表'!$A$2:$J$38"}</definedName>
    <definedName name="P_NO" localSheetId="9">#REF!</definedName>
    <definedName name="P_NO" localSheetId="0">#REF!</definedName>
    <definedName name="P_NO">#REF!</definedName>
    <definedName name="Packing_List_Detail" localSheetId="9">[25]Packing_List_Detail!#REF!</definedName>
    <definedName name="Packing_List_Detail" localSheetId="0">[25]Packing_List_Detail!#REF!</definedName>
    <definedName name="Packing_List_Detail">[25]Packing_List_Detail!#REF!</definedName>
    <definedName name="Packing_List_Header" localSheetId="9">[25]Packing_List_Header!#REF!</definedName>
    <definedName name="Packing_List_Header" localSheetId="0">[25]Packing_List_Header!#REF!</definedName>
    <definedName name="Packing_List_Header">[25]Packing_List_Header!#REF!</definedName>
    <definedName name="PCI">[15]ハードウェアリスト!$E$24:$E$42</definedName>
    <definedName name="PN_1" localSheetId="9">#REF!</definedName>
    <definedName name="PN_1" localSheetId="0">#REF!</definedName>
    <definedName name="PN_1">#REF!</definedName>
    <definedName name="PN_2" localSheetId="9">#REF!</definedName>
    <definedName name="PN_2" localSheetId="0">#REF!</definedName>
    <definedName name="PN_2">#REF!</definedName>
    <definedName name="PN_3" localSheetId="9">#REF!</definedName>
    <definedName name="PN_3" localSheetId="0">#REF!</definedName>
    <definedName name="PN_3">#REF!</definedName>
    <definedName name="PN_4" localSheetId="9">#REF!</definedName>
    <definedName name="PN_4" localSheetId="0">#REF!</definedName>
    <definedName name="PN_4">#REF!</definedName>
    <definedName name="PN_5" localSheetId="9">#REF!</definedName>
    <definedName name="PN_5" localSheetId="0">#REF!</definedName>
    <definedName name="PN_5">#REF!</definedName>
    <definedName name="PN_6" localSheetId="9">#REF!</definedName>
    <definedName name="PN_6" localSheetId="0">#REF!</definedName>
    <definedName name="PN_6">#REF!</definedName>
    <definedName name="PN_7" localSheetId="9">#REF!</definedName>
    <definedName name="PN_7" localSheetId="0">#REF!</definedName>
    <definedName name="PN_7">#REF!</definedName>
    <definedName name="PN_8" localSheetId="9">#REF!</definedName>
    <definedName name="PN_8" localSheetId="0">#REF!</definedName>
    <definedName name="PN_8">#REF!</definedName>
    <definedName name="ＰＰＰ" localSheetId="9">#REF!</definedName>
    <definedName name="ＰＰＰ" localSheetId="0">#REF!</definedName>
    <definedName name="ＰＰＰ">#REF!</definedName>
    <definedName name="PRESS" localSheetId="9">#REF!</definedName>
    <definedName name="PRESS" localSheetId="0">#REF!</definedName>
    <definedName name="PRESS">#REF!</definedName>
    <definedName name="_xlnm.Print_Area" localSheetId="7">個人決勝!$B$2:$Q$56</definedName>
    <definedName name="_xlnm.Print_Area" localSheetId="8">成績表!$B$2:$I$36</definedName>
    <definedName name="_xlnm.Print_Area" localSheetId="1">'大会要綱 '!$B$2:$C$47</definedName>
    <definedName name="_xlnm.Print_Area" localSheetId="6">団体決勝!$B$2:$Q$27</definedName>
    <definedName name="_xlnm.Print_Area" localSheetId="0">'表紙(公式記録)'!$B$2:$J$43</definedName>
    <definedName name="_xlnm.Print_Area" localSheetId="5">予選記録!$B$1:$V$104</definedName>
    <definedName name="_xlnm.Print_Area" localSheetId="4">立順表!$B$2:$H$140</definedName>
    <definedName name="_xlnm.Print_Area">'[33]63期上期予測 '!$55:$79</definedName>
    <definedName name="PRINT_AREA_MI" localSheetId="9">#REF!</definedName>
    <definedName name="PRINT_AREA_MI" localSheetId="0">#REF!</definedName>
    <definedName name="PRINT_AREA_MI">#REF!</definedName>
    <definedName name="_xlnm.Print_Titles" localSheetId="9">#REF!</definedName>
    <definedName name="_xlnm.Print_Titles" localSheetId="0">#REF!</definedName>
    <definedName name="_xlnm.Print_Titles" localSheetId="5">予選記録!$1:$2</definedName>
    <definedName name="_xlnm.Print_Titles" localSheetId="4">立順表!$2:$5</definedName>
    <definedName name="_xlnm.Print_Titles">#REF!</definedName>
    <definedName name="Print_Titles_MI" localSheetId="9">[9]FAX短縮!#REF!</definedName>
    <definedName name="Print_Titles_MI" localSheetId="0">[9]FAX短縮!#REF!</definedName>
    <definedName name="Print_Titles_MI">[9]FAX短縮!#REF!</definedName>
    <definedName name="PYTP" localSheetId="9">#REF!</definedName>
    <definedName name="PYTP" localSheetId="0">#REF!</definedName>
    <definedName name="PYTP">#REF!</definedName>
    <definedName name="P評価2000.5" localSheetId="9">[34]付加価値計算!#REF!</definedName>
    <definedName name="P評価2000.5" localSheetId="0">[34]付加価値計算!#REF!</definedName>
    <definedName name="P評価2000.5">[34]付加価値計算!#REF!</definedName>
    <definedName name="Ｑ" localSheetId="9" hidden="1">{"'人数表'!$A$1:$J$38","'人数表'!$A$2:$J$38"}</definedName>
    <definedName name="ｑ" localSheetId="3">[35]リスト!$A$2</definedName>
    <definedName name="ｑ" localSheetId="2">[35]リスト!$A$2</definedName>
    <definedName name="Ｑ" localSheetId="0" hidden="1">{"'人数表'!$A$1:$J$38","'人数表'!$A$2:$J$38"}</definedName>
    <definedName name="Ｑ" hidden="1">{"'人数表'!$A$1:$J$38","'人数表'!$A$2:$J$38"}</definedName>
    <definedName name="Q_1" localSheetId="9">#REF!</definedName>
    <definedName name="Q_1" localSheetId="0">#REF!</definedName>
    <definedName name="Q_1">#REF!</definedName>
    <definedName name="Q_12_親子かんばん支給LT付" localSheetId="9">[36]売上!$A$1:$V$181</definedName>
    <definedName name="Q_12_親子かんばん支給LT付" localSheetId="0">[36]売上!$A$1:$V$181</definedName>
    <definedName name="Q_12_親子かんばん支給LT付">[36]売上!$A$1:$V$181</definedName>
    <definedName name="Q_2" localSheetId="9">#REF!</definedName>
    <definedName name="Q_2" localSheetId="0">#REF!</definedName>
    <definedName name="Q_2">#REF!</definedName>
    <definedName name="Q_3" localSheetId="9">#REF!</definedName>
    <definedName name="Q_3" localSheetId="0">#REF!</definedName>
    <definedName name="Q_3">#REF!</definedName>
    <definedName name="Q_4" localSheetId="9">#REF!</definedName>
    <definedName name="Q_4" localSheetId="0">#REF!</definedName>
    <definedName name="Q_4">#REF!</definedName>
    <definedName name="Q_5" localSheetId="9">#REF!</definedName>
    <definedName name="Q_5" localSheetId="0">#REF!</definedName>
    <definedName name="Q_5">#REF!</definedName>
    <definedName name="Q_6" localSheetId="9">#REF!</definedName>
    <definedName name="Q_6" localSheetId="0">#REF!</definedName>
    <definedName name="Q_6">#REF!</definedName>
    <definedName name="Q_7" localSheetId="9">#REF!</definedName>
    <definedName name="Q_7" localSheetId="0">#REF!</definedName>
    <definedName name="Q_7">#REF!</definedName>
    <definedName name="Q_8" localSheetId="9">#REF!</definedName>
    <definedName name="Q_8" localSheetId="0">#REF!</definedName>
    <definedName name="Q_8">#REF!</definedName>
    <definedName name="Q_SB83" localSheetId="9">#REF!</definedName>
    <definedName name="Q_SB83" localSheetId="0">#REF!</definedName>
    <definedName name="Q_SB83">#REF!</definedName>
    <definedName name="Q_SB83N" localSheetId="9">#REF!</definedName>
    <definedName name="Q_SB83N" localSheetId="0">#REF!</definedName>
    <definedName name="Q_SB83N">#REF!</definedName>
    <definedName name="Q_TMT出向者例月給与データ" localSheetId="9">#REF!</definedName>
    <definedName name="Q_TMT出向者例月給与データ" localSheetId="0">#REF!</definedName>
    <definedName name="Q_TMT出向者例月給与データ">#REF!</definedName>
    <definedName name="Q_順序在庫明細">[37]順序在庫明細!$B$1:$T$6</definedName>
    <definedName name="Q_定量" localSheetId="9">#REF!</definedName>
    <definedName name="Q_定量" localSheetId="0">#REF!</definedName>
    <definedName name="Q_定量">#REF!</definedName>
    <definedName name="Q_定量１">[37]定量在庫明細!$B$1:$N$8</definedName>
    <definedName name="QE_APRO3" localSheetId="9">#REF!</definedName>
    <definedName name="QE_APRO3" localSheetId="0">#REF!</definedName>
    <definedName name="QE_APRO3">#REF!</definedName>
    <definedName name="QE_AW_0EN" localSheetId="9">#REF!</definedName>
    <definedName name="QE_AW_0EN" localSheetId="0">#REF!</definedName>
    <definedName name="QE_AW_0EN">#REF!</definedName>
    <definedName name="QE_CD_EXPOTO" localSheetId="9">#REF!</definedName>
    <definedName name="QE_CD_EXPOTO" localSheetId="0">#REF!</definedName>
    <definedName name="QE_CD_EXPOTO">#REF!</definedName>
    <definedName name="QE_M991_SIIRE2" localSheetId="9">#REF!</definedName>
    <definedName name="QE_M991_SIIRE2" localSheetId="0">#REF!</definedName>
    <definedName name="QE_M991_SIIRE2">#REF!</definedName>
    <definedName name="QE_TASK2_EXCEL2" localSheetId="9">#REF!</definedName>
    <definedName name="QE_TASK2_EXCEL2" localSheetId="0">#REF!</definedName>
    <definedName name="QE_TASK2_EXCEL2">#REF!</definedName>
    <definedName name="QE_WK4_WRITE">[37]MRP!$A$1:$S$13</definedName>
    <definedName name="QE_WK4_WRITE3" localSheetId="9">#REF!</definedName>
    <definedName name="QE_WK4_WRITE3" localSheetId="0">#REF!</definedName>
    <definedName name="QE_WK4_WRITE3">#REF!</definedName>
    <definedName name="QE_WK4_WRITE4" localSheetId="9">#REF!</definedName>
    <definedName name="QE_WK4_WRITE4" localSheetId="0">#REF!</definedName>
    <definedName name="QE_WK4_WRITE4">#REF!</definedName>
    <definedName name="QE_仮撚" localSheetId="9">#REF!</definedName>
    <definedName name="QE_仮撚" localSheetId="0">#REF!</definedName>
    <definedName name="QE_仮撚">#REF!</definedName>
    <definedName name="QE_加賀工作仕入" localSheetId="9">#REF!</definedName>
    <definedName name="QE_加賀工作仕入" localSheetId="0">#REF!</definedName>
    <definedName name="QE_加賀工作仕入">#REF!</definedName>
    <definedName name="ＱＷ" localSheetId="9" hidden="1">{"'人数表'!$A$1:$J$38","'人数表'!$A$2:$J$38"}</definedName>
    <definedName name="ＱＷ" localSheetId="0" hidden="1">{"'人数表'!$A$1:$J$38","'人数表'!$A$2:$J$38"}</definedName>
    <definedName name="ＱＷ" hidden="1">{"'人数表'!$A$1:$J$38","'人数表'!$A$2:$J$38"}</definedName>
    <definedName name="_xlnm.Recorder">[38]Macro12!$B:$B</definedName>
    <definedName name="REF_NO.">"エディット 11"</definedName>
    <definedName name="RITU">'[39]95建物'!$AB$3:$AB$103</definedName>
    <definedName name="RPSU">[15]ハードウェアリスト!$E$7:$E$9</definedName>
    <definedName name="S" localSheetId="9" hidden="1">{"'人数表'!$A$1:$J$38","'人数表'!$A$2:$J$38"}</definedName>
    <definedName name="S" localSheetId="0" hidden="1">{"'人数表'!$A$1:$J$38","'人数表'!$A$2:$J$38"}</definedName>
    <definedName name="S" hidden="1">{"'人数表'!$A$1:$J$38","'人数表'!$A$2:$J$38"}</definedName>
    <definedName name="S_生計" localSheetId="9">#REF!</definedName>
    <definedName name="S_生計" localSheetId="0">#REF!</definedName>
    <definedName name="S_生計">#REF!</definedName>
    <definedName name="SA" localSheetId="9">#REF!</definedName>
    <definedName name="SA" localSheetId="0">#REF!</definedName>
    <definedName name="SA">#REF!</definedName>
    <definedName name="SAN" localSheetId="9">#REF!</definedName>
    <definedName name="SAN" localSheetId="0">#REF!</definedName>
    <definedName name="SAN">#REF!</definedName>
    <definedName name="SB">[15]ハードウェアリスト!$E$10:$E$11</definedName>
    <definedName name="SEIGI" localSheetId="9">#REF!</definedName>
    <definedName name="SEIGI" localSheetId="0">#REF!</definedName>
    <definedName name="SEIGI">#REF!</definedName>
    <definedName name="ＳＥ担当">[40]Sheet1!$C$1:$C$11</definedName>
    <definedName name="SH" localSheetId="9">[24]単錘ニップツイスター開発!#REF!</definedName>
    <definedName name="SH" localSheetId="0">[24]単錘ニップツイスター開発!#REF!</definedName>
    <definedName name="SH">[24]単錘ニップツイスター開発!#REF!</definedName>
    <definedName name="ｓｈｅｅｔ３" localSheetId="9" hidden="1">{"'人数表'!$A$1:$J$38","'人数表'!$A$2:$J$38"}</definedName>
    <definedName name="ｓｈｅｅｔ３" localSheetId="0" hidden="1">{"'人数表'!$A$1:$J$38","'人数表'!$A$2:$J$38"}</definedName>
    <definedName name="ｓｈｅｅｔ３" hidden="1">{"'人数表'!$A$1:$J$38","'人数表'!$A$2:$J$38"}</definedName>
    <definedName name="Sheet4" localSheetId="9" hidden="1">{"'人数表'!$A$1:$J$38","'人数表'!$A$2:$J$38"}</definedName>
    <definedName name="Sheet4" localSheetId="0" hidden="1">{"'人数表'!$A$1:$J$38","'人数表'!$A$2:$J$38"}</definedName>
    <definedName name="Sheet4" hidden="1">{"'人数表'!$A$1:$J$38","'人数表'!$A$2:$J$38"}</definedName>
    <definedName name="Ｓｈｅｅｔ5" localSheetId="9" hidden="1">{"'人数表'!$A$1:$J$38","'人数表'!$A$2:$J$38"}</definedName>
    <definedName name="Ｓｈｅｅｔ5" localSheetId="0" hidden="1">{"'人数表'!$A$1:$J$38","'人数表'!$A$2:$J$38"}</definedName>
    <definedName name="Ｓｈｅｅｔ5" hidden="1">{"'人数表'!$A$1:$J$38","'人数表'!$A$2:$J$38"}</definedName>
    <definedName name="ShippingAdvice" localSheetId="9">[25]ShippingAdvice!#REF!</definedName>
    <definedName name="ShippingAdvice" localSheetId="0">[25]ShippingAdvice!#REF!</definedName>
    <definedName name="ShippingAdvice">[25]ShippingAdvice!#REF!</definedName>
    <definedName name="SI" localSheetId="9">#REF!</definedName>
    <definedName name="SI" localSheetId="0">#REF!</definedName>
    <definedName name="SI">#REF!</definedName>
    <definedName name="SIHAN" localSheetId="9">#REF!</definedName>
    <definedName name="SIHAN" localSheetId="0">#REF!</definedName>
    <definedName name="SIHAN">#REF!</definedName>
    <definedName name="Soih" localSheetId="9">[25]Soih!#REF!</definedName>
    <definedName name="Soih" localSheetId="0">[25]Soih!#REF!</definedName>
    <definedName name="Soih">[25]Soih!#REF!</definedName>
    <definedName name="Soil" localSheetId="9">[25]Soil!#REF!</definedName>
    <definedName name="Soil" localSheetId="0">[25]Soil!#REF!</definedName>
    <definedName name="Soil">[25]Soil!#REF!</definedName>
    <definedName name="SQ管理票書出" localSheetId="9">#REF!</definedName>
    <definedName name="SQ管理票書出" localSheetId="0">#REF!</definedName>
    <definedName name="SQ管理票書出">#REF!</definedName>
    <definedName name="ss" localSheetId="9" hidden="1">{"'人数表'!$A$1:$J$38","'人数表'!$A$2:$J$38"}</definedName>
    <definedName name="ss" localSheetId="0" hidden="1">{"'人数表'!$A$1:$J$38","'人数表'!$A$2:$J$38"}</definedName>
    <definedName name="ss" hidden="1">{"'人数表'!$A$1:$J$38","'人数表'!$A$2:$J$38"}</definedName>
    <definedName name="ＳＳＳ" localSheetId="9">[9]FAX短縮!#REF!</definedName>
    <definedName name="ＳＳＳ" localSheetId="0">[9]FAX短縮!#REF!</definedName>
    <definedName name="ＳＳＳ">[9]FAX短縮!#REF!</definedName>
    <definedName name="ssssss" localSheetId="9">#REF!</definedName>
    <definedName name="ssssss" localSheetId="0">#REF!</definedName>
    <definedName name="ssssss">#REF!</definedName>
    <definedName name="ｓｓｔ" localSheetId="9" hidden="1">{"'人数表'!$A$1:$J$38","'人数表'!$A$2:$J$38"}</definedName>
    <definedName name="ｓｓｔ" localSheetId="0" hidden="1">{"'人数表'!$A$1:$J$38","'人数表'!$A$2:$J$38"}</definedName>
    <definedName name="ｓｓｔ" hidden="1">{"'人数表'!$A$1:$J$38","'人数表'!$A$2:$J$38"}</definedName>
    <definedName name="SU" localSheetId="9">#REF!</definedName>
    <definedName name="SU" localSheetId="0">#REF!</definedName>
    <definedName name="SU">#REF!</definedName>
    <definedName name="SUUU" localSheetId="9">#REF!</definedName>
    <definedName name="SUUU" localSheetId="0">#REF!</definedName>
    <definedName name="SUUU">#REF!</definedName>
    <definedName name="SYSTEM" localSheetId="9">#REF!</definedName>
    <definedName name="SYSTEM" localSheetId="0">#REF!</definedName>
    <definedName name="SYSTEM">#REF!</definedName>
    <definedName name="SZ" localSheetId="9">#REF!</definedName>
    <definedName name="SZ" localSheetId="0">#REF!</definedName>
    <definedName name="SZ">#REF!</definedName>
    <definedName name="T">'[33]63期上期予測 '!$55:$79</definedName>
    <definedName name="T_部品マスター" localSheetId="9">#REF!</definedName>
    <definedName name="T_部品マスター" localSheetId="0">#REF!</definedName>
    <definedName name="T_部品マスター">#REF!</definedName>
    <definedName name="TABLE">[7]MS4!$A$2:$P$41</definedName>
    <definedName name="TABLE_10">[7]PPL!$F$18:$F$18</definedName>
    <definedName name="TABLE_2">[7]MS4!$A$2:$P$41</definedName>
    <definedName name="TABLE_3" localSheetId="9">[7]PPL!#REF!</definedName>
    <definedName name="TABLE_3" localSheetId="0">[7]PPL!#REF!</definedName>
    <definedName name="TABLE_3">[7]PPL!#REF!</definedName>
    <definedName name="TABLE_4" localSheetId="9">[7]PPL!#REF!</definedName>
    <definedName name="TABLE_4" localSheetId="0">[7]PPL!#REF!</definedName>
    <definedName name="TABLE_4">[7]PPL!#REF!</definedName>
    <definedName name="TABLE_5">[7]PPL!$F$16:$F$16</definedName>
    <definedName name="TABLE_6">[7]PPL!$F$16:$F$16</definedName>
    <definedName name="TABLE_7" localSheetId="9">[7]PPL!#REF!</definedName>
    <definedName name="TABLE_7" localSheetId="0">[7]PPL!#REF!</definedName>
    <definedName name="TABLE_7">[7]PPL!#REF!</definedName>
    <definedName name="TABLE_8" localSheetId="9">[7]PPL!#REF!</definedName>
    <definedName name="TABLE_8" localSheetId="0">[7]PPL!#REF!</definedName>
    <definedName name="TABLE_8">[7]PPL!#REF!</definedName>
    <definedName name="TABLE_9">[7]PPL!$F$18:$F$18</definedName>
    <definedName name="TAN" localSheetId="9">#REF!</definedName>
    <definedName name="TAN" localSheetId="0">#REF!</definedName>
    <definedName name="TAN">#REF!</definedName>
    <definedName name="TANTO" localSheetId="9">#REF!</definedName>
    <definedName name="TANTO" localSheetId="0">#REF!</definedName>
    <definedName name="TANTO">#REF!</definedName>
    <definedName name="TR" localSheetId="9">#REF!</definedName>
    <definedName name="TR" localSheetId="0">#REF!</definedName>
    <definedName name="TR">#REF!</definedName>
    <definedName name="TYPE_1" localSheetId="9">#REF!</definedName>
    <definedName name="TYPE_1" localSheetId="0">#REF!</definedName>
    <definedName name="TYPE_1">#REF!</definedName>
    <definedName name="TYPE_2" localSheetId="9">#REF!</definedName>
    <definedName name="TYPE_2" localSheetId="0">#REF!</definedName>
    <definedName name="TYPE_2">#REF!</definedName>
    <definedName name="TYPE_3" localSheetId="9">#REF!</definedName>
    <definedName name="TYPE_3" localSheetId="0">#REF!</definedName>
    <definedName name="TYPE_3">#REF!</definedName>
    <definedName name="TYPE_4" localSheetId="9">#REF!</definedName>
    <definedName name="TYPE_4" localSheetId="0">#REF!</definedName>
    <definedName name="TYPE_4">#REF!</definedName>
    <definedName name="TYPE_5" localSheetId="9">#REF!</definedName>
    <definedName name="TYPE_5" localSheetId="0">#REF!</definedName>
    <definedName name="TYPE_5">#REF!</definedName>
    <definedName name="TYPE_54" localSheetId="9">#REF!</definedName>
    <definedName name="TYPE_54" localSheetId="0">#REF!</definedName>
    <definedName name="TYPE_54">#REF!</definedName>
    <definedName name="TYPE_6" localSheetId="9">#REF!</definedName>
    <definedName name="TYPE_6" localSheetId="0">#REF!</definedName>
    <definedName name="TYPE_6">#REF!</definedName>
    <definedName name="TYPE_7" localSheetId="9">#REF!</definedName>
    <definedName name="TYPE_7" localSheetId="0">#REF!</definedName>
    <definedName name="TYPE_7">#REF!</definedName>
    <definedName name="TYPE_8" localSheetId="9">#REF!</definedName>
    <definedName name="TYPE_8" localSheetId="0">#REF!</definedName>
    <definedName name="TYPE_8">#REF!</definedName>
    <definedName name="T評価0005差異" localSheetId="9">[34]付加価値計算!#REF!</definedName>
    <definedName name="T評価0005差異" localSheetId="0">[34]付加価値計算!#REF!</definedName>
    <definedName name="T評価0005差異">[34]付加価値計算!#REF!</definedName>
    <definedName name="USE" localSheetId="9">#REF!</definedName>
    <definedName name="USE" localSheetId="0">#REF!</definedName>
    <definedName name="USE">#REF!</definedName>
    <definedName name="uu" localSheetId="9">#REF!</definedName>
    <definedName name="uu" localSheetId="0">#REF!</definedName>
    <definedName name="uu">#REF!</definedName>
    <definedName name="VBN" localSheetId="9" hidden="1">{"'人数表'!$A$1:$J$38","'人数表'!$A$2:$J$38"}</definedName>
    <definedName name="VBN" localSheetId="0" hidden="1">{"'人数表'!$A$1:$J$38","'人数表'!$A$2:$J$38"}</definedName>
    <definedName name="VBN" hidden="1">{"'人数表'!$A$1:$J$38","'人数表'!$A$2:$J$38"}</definedName>
    <definedName name="VENDER" localSheetId="9">#REF!</definedName>
    <definedName name="VENDER" localSheetId="0">#REF!</definedName>
    <definedName name="VENDER">#REF!</definedName>
    <definedName name="WK_EXCEL1" localSheetId="9">#REF!</definedName>
    <definedName name="WK_EXCEL1" localSheetId="0">#REF!</definedName>
    <definedName name="WK_EXCEL1">#REF!</definedName>
    <definedName name="WK_layout">[16]!WK_layout</definedName>
    <definedName name="WK_見積001" localSheetId="9">#REF!</definedName>
    <definedName name="WK_見積001" localSheetId="0">#REF!</definedName>
    <definedName name="WK_見積001">#REF!</definedName>
    <definedName name="X1153A_F" localSheetId="9">[22]ハードウェア!#REF!</definedName>
    <definedName name="X1153A_F" localSheetId="0">[22]ハードウェア!#REF!</definedName>
    <definedName name="X1153A_F">[22]ハードウェア!#REF!</definedName>
    <definedName name="YAZIRUSI">[41]!YAZIRUSI</definedName>
    <definedName name="YON" localSheetId="9">#REF!</definedName>
    <definedName name="YON" localSheetId="0">#REF!</definedName>
    <definedName name="YON">#REF!</definedName>
    <definedName name="YT" localSheetId="9">#REF!</definedName>
    <definedName name="YT" localSheetId="0">#REF!</definedName>
    <definedName name="YT">#REF!</definedName>
    <definedName name="ZAIKO">[42]ZAIKO!$A$2:$I$438</definedName>
    <definedName name="ZUMI" localSheetId="9">#REF!</definedName>
    <definedName name="ZUMI" localSheetId="0">#REF!</definedName>
    <definedName name="ZUMI">#REF!</definedName>
    <definedName name="ZZ" localSheetId="9">#REF!</definedName>
    <definedName name="ZZ" localSheetId="0">#REF!</definedName>
    <definedName name="ZZ">#REF!</definedName>
    <definedName name="あ" localSheetId="9">#REF!</definedName>
    <definedName name="あ" localSheetId="0">#REF!</definedName>
    <definedName name="あ">#REF!</definedName>
    <definedName name="あ1" localSheetId="9">#REF!</definedName>
    <definedName name="あ1" localSheetId="0">#REF!</definedName>
    <definedName name="あ1">#REF!</definedName>
    <definedName name="あ445" localSheetId="9">#REF!</definedName>
    <definedName name="あ445" localSheetId="0">#REF!</definedName>
    <definedName name="あ445">#REF!</definedName>
    <definedName name="あ４４６" localSheetId="9">#REF!</definedName>
    <definedName name="あ４４６" localSheetId="0">#REF!</definedName>
    <definedName name="あ４４６">#REF!</definedName>
    <definedName name="あＳＤ" localSheetId="9" hidden="1">#REF!</definedName>
    <definedName name="あＳＤ" localSheetId="0" hidden="1">#REF!</definedName>
    <definedName name="あＳＤ" hidden="1">#REF!</definedName>
    <definedName name="ｱｱ" localSheetId="9">#REF!</definedName>
    <definedName name="ｱｱ" localSheetId="0">#REF!</definedName>
    <definedName name="ｱｱ">#REF!</definedName>
    <definedName name="ああ" localSheetId="9">#REF!</definedName>
    <definedName name="ああ" localSheetId="0">#REF!</definedName>
    <definedName name="ああ">#REF!</definedName>
    <definedName name="ああＳ" localSheetId="9">#REF!</definedName>
    <definedName name="ああＳ" localSheetId="0">#REF!</definedName>
    <definedName name="ああＳ">#REF!</definedName>
    <definedName name="あああ" localSheetId="9">#REF!</definedName>
    <definedName name="あああ" localSheetId="0">#REF!</definedName>
    <definedName name="あああ">#REF!</definedName>
    <definedName name="えＤＦＧＨＪＮ" localSheetId="9" hidden="1">#REF!</definedName>
    <definedName name="えＤＦＧＨＪＮ" localSheetId="0" hidden="1">#REF!</definedName>
    <definedName name="えＤＦＧＨＪＮ" hidden="1">#REF!</definedName>
    <definedName name="お" localSheetId="9">#REF!</definedName>
    <definedName name="お" localSheetId="0">#REF!</definedName>
    <definedName name="お">#REF!</definedName>
    <definedName name="か" localSheetId="9" hidden="1">{"'人数表'!$A$1:$J$38","'人数表'!$A$2:$J$38"}</definedName>
    <definedName name="か" localSheetId="0" hidden="1">{"'人数表'!$A$1:$J$38","'人数表'!$A$2:$J$38"}</definedName>
    <definedName name="か" hidden="1">{"'人数表'!$A$1:$J$38","'人数表'!$A$2:$J$38"}</definedName>
    <definedName name="ガス軟窒化" localSheetId="9" hidden="1">{"'人数表'!$A$1:$J$38","'人数表'!$A$2:$J$38"}</definedName>
    <definedName name="ガス軟窒化" localSheetId="0" hidden="1">{"'人数表'!$A$1:$J$38","'人数表'!$A$2:$J$38"}</definedName>
    <definedName name="ガス軟窒化" hidden="1">{"'人数表'!$A$1:$J$38","'人数表'!$A$2:$J$38"}</definedName>
    <definedName name="クエリ7" localSheetId="9">#REF!</definedName>
    <definedName name="クエリ7" localSheetId="0">#REF!</definedName>
    <definedName name="クエリ7">#REF!</definedName>
    <definedName name="クエリー1" localSheetId="9">#REF!</definedName>
    <definedName name="クエリー1" localSheetId="0">#REF!</definedName>
    <definedName name="クエリー1">#REF!</definedName>
    <definedName name="クエリー13" localSheetId="9">#REF!</definedName>
    <definedName name="クエリー13" localSheetId="0">#REF!</definedName>
    <definedName name="クエリー13">#REF!</definedName>
    <definedName name="クエリー3" localSheetId="9">#REF!</definedName>
    <definedName name="クエリー3" localSheetId="0">#REF!</definedName>
    <definedName name="クエリー3">#REF!</definedName>
    <definedName name="クエリー4" localSheetId="9">#REF!</definedName>
    <definedName name="クエリー4" localSheetId="0">#REF!</definedName>
    <definedName name="クエリー4">#REF!</definedName>
    <definedName name="クエリー5" localSheetId="9">#REF!</definedName>
    <definedName name="クエリー5" localSheetId="0">#REF!</definedName>
    <definedName name="クエリー5">#REF!</definedName>
    <definedName name="クエリー6" localSheetId="9">#REF!</definedName>
    <definedName name="クエリー6" localSheetId="0">#REF!</definedName>
    <definedName name="クエリー6">#REF!</definedName>
    <definedName name="ｸｴﾘｰ7" localSheetId="9">#REF!</definedName>
    <definedName name="ｸｴﾘｰ7" localSheetId="0">#REF!</definedName>
    <definedName name="ｸｴﾘｰ7">#REF!</definedName>
    <definedName name="クエリー8">[26]依頼!$A$2:$L$2493</definedName>
    <definedName name="ｸﾞﾗﾌ" localSheetId="9">#REF!</definedName>
    <definedName name="ｸﾞﾗﾌ" localSheetId="0">#REF!</definedName>
    <definedName name="ｸﾞﾗﾌ">#REF!</definedName>
    <definedName name="ｸﾞﾙｰﾌﾟ方針" localSheetId="9" hidden="1">{"'人数表'!$A$1:$J$38","'人数表'!$A$2:$J$38"}</definedName>
    <definedName name="ｸﾞﾙｰﾌﾟ方針" localSheetId="0" hidden="1">{"'人数表'!$A$1:$J$38","'人数表'!$A$2:$J$38"}</definedName>
    <definedName name="ｸﾞﾙｰﾌﾟ方針" hidden="1">{"'人数表'!$A$1:$J$38","'人数表'!$A$2:$J$38"}</definedName>
    <definedName name="ご" localSheetId="9" hidden="1">{"'人数表'!$A$1:$J$38","'人数表'!$A$2:$J$38"}</definedName>
    <definedName name="ご" localSheetId="0" hidden="1">{"'人数表'!$A$1:$J$38","'人数表'!$A$2:$J$38"}</definedName>
    <definedName name="ご" hidden="1">{"'人数表'!$A$1:$J$38","'人数表'!$A$2:$J$38"}</definedName>
    <definedName name="コスト計算" localSheetId="9" hidden="1">{"'人数表'!$A$1:$J$38","'人数表'!$A$2:$J$38"}</definedName>
    <definedName name="コスト計算" localSheetId="0" hidden="1">{"'人数表'!$A$1:$J$38","'人数表'!$A$2:$J$38"}</definedName>
    <definedName name="コスト計算" hidden="1">{"'人数表'!$A$1:$J$38","'人数表'!$A$2:$J$38"}</definedName>
    <definedName name="コピー" localSheetId="9" hidden="1">{"'人数表'!$A$1:$J$38","'人数表'!$A$2:$J$38"}</definedName>
    <definedName name="コピー" localSheetId="0" hidden="1">{"'人数表'!$A$1:$J$38","'人数表'!$A$2:$J$38"}</definedName>
    <definedName name="コピー" hidden="1">{"'人数表'!$A$1:$J$38","'人数表'!$A$2:$J$38"}</definedName>
    <definedName name="コンベア" localSheetId="9" hidden="1">#REF!</definedName>
    <definedName name="コンベア" localSheetId="0" hidden="1">#REF!</definedName>
    <definedName name="コンベア" hidden="1">#REF!</definedName>
    <definedName name="コンベアあ" localSheetId="9">#REF!</definedName>
    <definedName name="コンベアあ" localSheetId="0">#REF!</definedName>
    <definedName name="コンベアあ">#REF!</definedName>
    <definedName name="こんべあざＳ" localSheetId="9">#REF!</definedName>
    <definedName name="こんべあざＳ" localSheetId="0">#REF!</definedName>
    <definedName name="こんべあざＳ">#REF!</definedName>
    <definedName name="さかもと１" localSheetId="9" hidden="1">{"'人数表'!$A$1:$J$38","'人数表'!$A$2:$J$38"}</definedName>
    <definedName name="さかもと１" localSheetId="0" hidden="1">{"'人数表'!$A$1:$J$38","'人数表'!$A$2:$J$38"}</definedName>
    <definedName name="さかもと１" hidden="1">{"'人数表'!$A$1:$J$38","'人数表'!$A$2:$J$38"}</definedName>
    <definedName name="テーブル" localSheetId="9">#REF!</definedName>
    <definedName name="テーブル" localSheetId="0">#REF!</definedName>
    <definedName name="テーブル">#REF!</definedName>
    <definedName name="テキスト１" localSheetId="9">[43]マッチ仕様書!#REF!</definedName>
    <definedName name="テキスト１" localSheetId="0">[43]マッチ仕様書!#REF!</definedName>
    <definedName name="テキスト１">[43]マッチ仕様書!#REF!</definedName>
    <definedName name="パレット9月" localSheetId="9" hidden="1">{"'人数表'!$A$1:$J$38","'人数表'!$A$2:$J$38"}</definedName>
    <definedName name="パレット9月" localSheetId="0" hidden="1">{"'人数表'!$A$1:$J$38","'人数表'!$A$2:$J$38"}</definedName>
    <definedName name="パレット9月" hidden="1">{"'人数表'!$A$1:$J$38","'人数表'!$A$2:$J$38"}</definedName>
    <definedName name="フィードバック票開く">[6]!フィードバック票開く</definedName>
    <definedName name="ブレーキ負荷" localSheetId="9" hidden="1">{"'人数表'!$A$1:$J$38","'人数表'!$A$2:$J$38"}</definedName>
    <definedName name="ブレーキ負荷" localSheetId="0" hidden="1">{"'人数表'!$A$1:$J$38","'人数表'!$A$2:$J$38"}</definedName>
    <definedName name="ブレーキ負荷" hidden="1">{"'人数表'!$A$1:$J$38","'人数表'!$A$2:$J$38"}</definedName>
    <definedName name="ﾎﾟｼﾞｼｮﾝ">[44]resource!$L$1:$L$2</definedName>
    <definedName name="ボビン供給本数" localSheetId="9">#REF!</definedName>
    <definedName name="ボビン供給本数" localSheetId="0">#REF!</definedName>
    <definedName name="ボビン供給本数">#REF!</definedName>
    <definedName name="まとめ">'[45]4月21CMG標準原価'!$B$1:$AM$1519</definedName>
    <definedName name="み" localSheetId="9">#REF!</definedName>
    <definedName name="み" localSheetId="0">#REF!</definedName>
    <definedName name="み">#REF!</definedName>
    <definedName name="ﾒﾝﾃﾅﾝｽ8月" localSheetId="9" hidden="1">{"'人数表'!$A$1:$J$38","'人数表'!$A$2:$J$38"}</definedName>
    <definedName name="ﾒﾝﾃﾅﾝｽ8月" localSheetId="0" hidden="1">{"'人数表'!$A$1:$J$38","'人数表'!$A$2:$J$38"}</definedName>
    <definedName name="ﾒﾝﾃﾅﾝｽ8月" hidden="1">{"'人数表'!$A$1:$J$38","'人数表'!$A$2:$J$38"}</definedName>
    <definedName name="もとや" localSheetId="9">#REF!</definedName>
    <definedName name="もとや" localSheetId="0">#REF!</definedName>
    <definedName name="もとや">#REF!</definedName>
    <definedName name="ヤ" localSheetId="9" hidden="1">{"'人数表'!$A$1:$J$38","'人数表'!$A$2:$J$38"}</definedName>
    <definedName name="ヤ" localSheetId="0" hidden="1">{"'人数表'!$A$1:$J$38","'人数表'!$A$2:$J$38"}</definedName>
    <definedName name="ヤ" hidden="1">{"'人数表'!$A$1:$J$38","'人数表'!$A$2:$J$38"}</definedName>
    <definedName name="やあ" localSheetId="9" hidden="1">{"'人数表'!$A$1:$J$38","'人数表'!$A$2:$J$38"}</definedName>
    <definedName name="やあ" localSheetId="0" hidden="1">{"'人数表'!$A$1:$J$38","'人数表'!$A$2:$J$38"}</definedName>
    <definedName name="やあ" hidden="1">{"'人数表'!$A$1:$J$38","'人数表'!$A$2:$J$38"}</definedName>
    <definedName name="リーダー" localSheetId="9" hidden="1">{"'人数表'!$A$1:$J$38","'人数表'!$A$2:$J$38"}</definedName>
    <definedName name="リーダー" localSheetId="0" hidden="1">{"'人数表'!$A$1:$J$38","'人数表'!$A$2:$J$38"}</definedName>
    <definedName name="リーダー" hidden="1">{"'人数表'!$A$1:$J$38","'人数表'!$A$2:$J$38"}</definedName>
    <definedName name="リーダー月次" localSheetId="9" hidden="1">{"'人数表'!$A$1:$J$38","'人数表'!$A$2:$J$38"}</definedName>
    <definedName name="リーダー月次" localSheetId="0" hidden="1">{"'人数表'!$A$1:$J$38","'人数表'!$A$2:$J$38"}</definedName>
    <definedName name="リーダー月次" hidden="1">{"'人数表'!$A$1:$J$38","'人数表'!$A$2:$J$38"}</definedName>
    <definedName name="阿部_聡美">#REF!</definedName>
    <definedName name="案" localSheetId="9" hidden="1">#REF!</definedName>
    <definedName name="案" localSheetId="0" hidden="1">#REF!</definedName>
    <definedName name="案" hidden="1">#REF!</definedName>
    <definedName name="案3" localSheetId="9" hidden="1">#REF!</definedName>
    <definedName name="案3" localSheetId="0" hidden="1">#REF!</definedName>
    <definedName name="案3" hidden="1">#REF!</definedName>
    <definedName name="移設設備一覧" localSheetId="9">#REF!</definedName>
    <definedName name="移設設備一覧" localSheetId="0">#REF!</definedName>
    <definedName name="移設設備一覧">#REF!</definedName>
    <definedName name="一覧" localSheetId="9">#REF!</definedName>
    <definedName name="一覧" localSheetId="0">#REF!</definedName>
    <definedName name="一覧">#REF!</definedName>
    <definedName name="印刷範囲" localSheetId="9">#REF!</definedName>
    <definedName name="印刷範囲" localSheetId="0">#REF!</definedName>
    <definedName name="印刷範囲">#REF!</definedName>
    <definedName name="営業GR表示一覧表" localSheetId="9">#REF!</definedName>
    <definedName name="営業GR表示一覧表" localSheetId="0">#REF!</definedName>
    <definedName name="営業GR表示一覧表">#REF!</definedName>
    <definedName name="営業リスト">[46]Sheet1!$A$1:$A$30</definedName>
    <definedName name="営業担当リスト">[40]Sheet1!$A$1:$A$32</definedName>
    <definedName name="越野" localSheetId="9" hidden="1">{"'人数表'!$A$1:$J$38","'人数表'!$A$2:$J$38"}</definedName>
    <definedName name="越野" localSheetId="0" hidden="1">{"'人数表'!$A$1:$J$38","'人数表'!$A$2:$J$38"}</definedName>
    <definedName name="越野" hidden="1">{"'人数表'!$A$1:$J$38","'人数表'!$A$2:$J$38"}</definedName>
    <definedName name="越野一義" localSheetId="9" hidden="1">{"'人数表'!$A$1:$J$38","'人数表'!$A$2:$J$38"}</definedName>
    <definedName name="越野一義" localSheetId="0" hidden="1">{"'人数表'!$A$1:$J$38","'人数表'!$A$2:$J$38"}</definedName>
    <definedName name="越野一義" hidden="1">{"'人数表'!$A$1:$J$38","'人数表'!$A$2:$J$38"}</definedName>
    <definedName name="越野和義" localSheetId="9">#REF!</definedName>
    <definedName name="越野和義" localSheetId="0">#REF!</definedName>
    <definedName name="越野和義">#REF!</definedName>
    <definedName name="遠的点数">[11]リスト!$D$1:$D$7</definedName>
    <definedName name="仮" localSheetId="9" hidden="1">#REF!</definedName>
    <definedName name="仮" localSheetId="0" hidden="1">#REF!</definedName>
    <definedName name="仮" hidden="1">#REF!</definedName>
    <definedName name="価格" localSheetId="9" hidden="1">#REF!</definedName>
    <definedName name="価格" localSheetId="0" hidden="1">#REF!</definedName>
    <definedName name="価格" hidden="1">#REF!</definedName>
    <definedName name="価格２" localSheetId="9" hidden="1">#REF!</definedName>
    <definedName name="価格２" localSheetId="0" hidden="1">#REF!</definedName>
    <definedName name="価格２" hidden="1">#REF!</definedName>
    <definedName name="花" localSheetId="9" hidden="1">{"'人数表'!$A$1:$J$38","'人数表'!$A$2:$J$38"}</definedName>
    <definedName name="花" localSheetId="0" hidden="1">{"'人数表'!$A$1:$J$38","'人数表'!$A$2:$J$38"}</definedName>
    <definedName name="花" hidden="1">{"'人数表'!$A$1:$J$38","'人数表'!$A$2:$J$38"}</definedName>
    <definedName name="解答入力開く">[6]!解答入力開く</definedName>
    <definedName name="改ー４" localSheetId="9" hidden="1">{"'人数表'!$A$1:$J$38","'人数表'!$A$2:$J$38"}</definedName>
    <definedName name="改ー４" localSheetId="0" hidden="1">{"'人数表'!$A$1:$J$38","'人数表'!$A$2:$J$38"}</definedName>
    <definedName name="改ー４" hidden="1">{"'人数表'!$A$1:$J$38","'人数表'!$A$2:$J$38"}</definedName>
    <definedName name="改善" localSheetId="9" hidden="1">{"'人数表'!$A$1:$J$38","'人数表'!$A$2:$J$38"}</definedName>
    <definedName name="改善" localSheetId="0" hidden="1">{"'人数表'!$A$1:$J$38","'人数表'!$A$2:$J$38"}</definedName>
    <definedName name="改善" hidden="1">{"'人数表'!$A$1:$J$38","'人数表'!$A$2:$J$38"}</definedName>
    <definedName name="改善シート1１月" localSheetId="9" hidden="1">{"'人数表'!$A$1:$J$38","'人数表'!$A$2:$J$38"}</definedName>
    <definedName name="改善シート1１月" localSheetId="0" hidden="1">{"'人数表'!$A$1:$J$38","'人数表'!$A$2:$J$38"}</definedName>
    <definedName name="改善シート1１月" hidden="1">{"'人数表'!$A$1:$J$38","'人数表'!$A$2:$J$38"}</definedName>
    <definedName name="改善提案提出" localSheetId="9" hidden="1">{"'人数表'!$A$1:$J$38","'人数表'!$A$2:$J$38"}</definedName>
    <definedName name="改善提案提出" localSheetId="0" hidden="1">{"'人数表'!$A$1:$J$38","'人数表'!$A$2:$J$38"}</definedName>
    <definedName name="改善提案提出" hidden="1">{"'人数表'!$A$1:$J$38","'人数表'!$A$2:$J$38"}</definedName>
    <definedName name="外注ＣＤ主要機種" localSheetId="9" hidden="1">#REF!</definedName>
    <definedName name="外注ＣＤ主要機種" localSheetId="0" hidden="1">#REF!</definedName>
    <definedName name="外注ＣＤ主要機種" hidden="1">#REF!</definedName>
    <definedName name="各月不具合" localSheetId="9">#REF!</definedName>
    <definedName name="各月不具合" localSheetId="0">#REF!</definedName>
    <definedName name="各月不具合">#REF!</definedName>
    <definedName name="笠原" localSheetId="9" hidden="1">{"'人数表'!$A$1:$J$38","'人数表'!$A$2:$J$38"}</definedName>
    <definedName name="笠原" localSheetId="0" hidden="1">{"'人数表'!$A$1:$J$38","'人数表'!$A$2:$J$38"}</definedName>
    <definedName name="笠原" hidden="1">{"'人数表'!$A$1:$J$38","'人数表'!$A$2:$J$38"}</definedName>
    <definedName name="管理車" localSheetId="9">#REF!</definedName>
    <definedName name="管理車" localSheetId="0">#REF!</definedName>
    <definedName name="管理車">#REF!</definedName>
    <definedName name="期比較グラフ" localSheetId="9" hidden="1">{"'人数表'!$A$1:$J$38","'人数表'!$A$2:$J$38"}</definedName>
    <definedName name="期比較グラフ" localSheetId="0" hidden="1">{"'人数表'!$A$1:$J$38","'人数表'!$A$2:$J$38"}</definedName>
    <definedName name="期比較グラフ" hidden="1">{"'人数表'!$A$1:$J$38","'人数表'!$A$2:$J$38"}</definedName>
    <definedName name="機械" localSheetId="9" hidden="1">{"'人数表'!$A$1:$J$38","'人数表'!$A$2:$J$38"}</definedName>
    <definedName name="機械" localSheetId="0" hidden="1">{"'人数表'!$A$1:$J$38","'人数表'!$A$2:$J$38"}</definedName>
    <definedName name="機械" hidden="1">{"'人数表'!$A$1:$J$38","'人数表'!$A$2:$J$38"}</definedName>
    <definedName name="機械０１" localSheetId="9" hidden="1">{"'人数表'!$A$1:$J$38","'人数表'!$A$2:$J$38"}</definedName>
    <definedName name="機械０１" localSheetId="0" hidden="1">{"'人数表'!$A$1:$J$38","'人数表'!$A$2:$J$38"}</definedName>
    <definedName name="機械０１" hidden="1">{"'人数表'!$A$1:$J$38","'人数表'!$A$2:$J$38"}</definedName>
    <definedName name="機械02．12．16" localSheetId="9" hidden="1">{"'人数表'!$A$1:$J$38","'人数表'!$A$2:$J$38"}</definedName>
    <definedName name="機械02．12．16" localSheetId="0" hidden="1">{"'人数表'!$A$1:$J$38","'人数表'!$A$2:$J$38"}</definedName>
    <definedName name="機械02．12．16" hidden="1">{"'人数表'!$A$1:$J$38","'人数表'!$A$2:$J$38"}</definedName>
    <definedName name="機械03．01.15" localSheetId="9" hidden="1">{"'人数表'!$A$1:$J$38","'人数表'!$A$2:$J$38"}</definedName>
    <definedName name="機械03．01.15" localSheetId="0" hidden="1">{"'人数表'!$A$1:$J$38","'人数表'!$A$2:$J$38"}</definedName>
    <definedName name="機械03．01.15" hidden="1">{"'人数表'!$A$1:$J$38","'人数表'!$A$2:$J$38"}</definedName>
    <definedName name="機械03．01.16" localSheetId="9" hidden="1">{"'人数表'!$A$1:$J$38","'人数表'!$A$2:$J$38"}</definedName>
    <definedName name="機械03．01.16" localSheetId="0" hidden="1">{"'人数表'!$A$1:$J$38","'人数表'!$A$2:$J$38"}</definedName>
    <definedName name="機械03．01.16" hidden="1">{"'人数表'!$A$1:$J$38","'人数表'!$A$2:$J$38"}</definedName>
    <definedName name="機器名称">[44]resource!$C:$C</definedName>
    <definedName name="機種原価1" localSheetId="9">#REF!</definedName>
    <definedName name="機種原価1" localSheetId="0">#REF!</definedName>
    <definedName name="機種原価1">#REF!</definedName>
    <definedName name="機種名" localSheetId="9">#REF!</definedName>
    <definedName name="機種名" localSheetId="0">#REF!</definedName>
    <definedName name="機種名">#REF!</definedName>
    <definedName name="記号">[44]resource!$I:$I</definedName>
    <definedName name="吉田" localSheetId="9" hidden="1">{"'人数表'!$A$1:$J$38","'人数表'!$A$2:$J$38"}</definedName>
    <definedName name="吉田" localSheetId="0" hidden="1">{"'人数表'!$A$1:$J$38","'人数表'!$A$2:$J$38"}</definedName>
    <definedName name="吉田" hidden="1">{"'人数表'!$A$1:$J$38","'人数表'!$A$2:$J$38"}</definedName>
    <definedName name="休日">[47]祝日一覧!$A$1:$A$2326</definedName>
    <definedName name="宮下" localSheetId="9" hidden="1">{"'人数表'!$A$1:$J$38","'人数表'!$A$2:$J$38"}</definedName>
    <definedName name="宮下" localSheetId="0" hidden="1">{"'人数表'!$A$1:$J$38","'人数表'!$A$2:$J$38"}</definedName>
    <definedName name="宮下" hidden="1">{"'人数表'!$A$1:$J$38","'人数表'!$A$2:$J$38"}</definedName>
    <definedName name="宮下祐子" localSheetId="9" hidden="1">{"'人数表'!$A$1:$J$38","'人数表'!$A$2:$J$38"}</definedName>
    <definedName name="宮下祐子" localSheetId="0" hidden="1">{"'人数表'!$A$1:$J$38","'人数表'!$A$2:$J$38"}</definedName>
    <definedName name="宮下祐子" hidden="1">{"'人数表'!$A$1:$J$38","'人数表'!$A$2:$J$38"}</definedName>
    <definedName name="金額" localSheetId="9" hidden="1">#REF!</definedName>
    <definedName name="金額" localSheetId="0" hidden="1">#REF!</definedName>
    <definedName name="金額" hidden="1">#REF!</definedName>
    <definedName name="空" localSheetId="9" hidden="1">{"'人数表'!$A$1:$J$38","'人数表'!$A$2:$J$38"}</definedName>
    <definedName name="空" localSheetId="0" hidden="1">{"'人数表'!$A$1:$J$38","'人数表'!$A$2:$J$38"}</definedName>
    <definedName name="空" hidden="1">{"'人数表'!$A$1:$J$38","'人数表'!$A$2:$J$38"}</definedName>
    <definedName name="型式_コネクタ" localSheetId="9">#REF!</definedName>
    <definedName name="型式_コネクタ" localSheetId="0">#REF!</definedName>
    <definedName name="型式_コネクタ">#REF!</definedName>
    <definedName name="型式_ピン" localSheetId="9">#REF!</definedName>
    <definedName name="型式_ピン" localSheetId="0">#REF!</definedName>
    <definedName name="型式_ピン">#REF!</definedName>
    <definedName name="型式選択_Change">[48]!型式選択_Change</definedName>
    <definedName name="系統図変更" localSheetId="9" hidden="1">{"'人数表'!$A$1:$J$38","'人数表'!$A$2:$J$38"}</definedName>
    <definedName name="系統図変更" localSheetId="0" hidden="1">{"'人数表'!$A$1:$J$38","'人数表'!$A$2:$J$38"}</definedName>
    <definedName name="系統図変更" hidden="1">{"'人数表'!$A$1:$J$38","'人数表'!$A$2:$J$38"}</definedName>
    <definedName name="計画" localSheetId="9">#REF!</definedName>
    <definedName name="計画" localSheetId="0">#REF!</definedName>
    <definedName name="計画">#REF!</definedName>
    <definedName name="欠・誤品" localSheetId="9" hidden="1">{"'人数表'!$A$1:$J$38","'人数表'!$A$2:$J$38"}</definedName>
    <definedName name="欠・誤品" localSheetId="0" hidden="1">{"'人数表'!$A$1:$J$38","'人数表'!$A$2:$J$38"}</definedName>
    <definedName name="欠・誤品" hidden="1">{"'人数表'!$A$1:$J$38","'人数表'!$A$2:$J$38"}</definedName>
    <definedName name="結合">#N/A</definedName>
    <definedName name="懸念項目">'[49]63期上期予測 '!$55:$79</definedName>
    <definedName name="見積_QUERY" localSheetId="9">#REF!</definedName>
    <definedName name="見積_QUERY" localSheetId="0">#REF!</definedName>
    <definedName name="見積_QUERY">#REF!</definedName>
    <definedName name="後つだ" localSheetId="9" hidden="1">{"'人数表'!$A$1:$J$38","'人数表'!$A$2:$J$38"}</definedName>
    <definedName name="後つだ" localSheetId="0" hidden="1">{"'人数表'!$A$1:$J$38","'人数表'!$A$2:$J$38"}</definedName>
    <definedName name="後つだ" hidden="1">{"'人数表'!$A$1:$J$38","'人数表'!$A$2:$J$38"}</definedName>
    <definedName name="後藤" localSheetId="9" hidden="1">{"'人数表'!$A$1:$J$38","'人数表'!$A$2:$J$38"}</definedName>
    <definedName name="後藤" localSheetId="0" hidden="1">{"'人数表'!$A$1:$J$38","'人数表'!$A$2:$J$38"}</definedName>
    <definedName name="後藤" hidden="1">{"'人数表'!$A$1:$J$38","'人数表'!$A$2:$J$38"}</definedName>
    <definedName name="後藤１" localSheetId="9" hidden="1">{"'人数表'!$A$1:$J$38","'人数表'!$A$2:$J$38"}</definedName>
    <definedName name="後藤１" localSheetId="0" hidden="1">{"'人数表'!$A$1:$J$38","'人数表'!$A$2:$J$38"}</definedName>
    <definedName name="後藤１" hidden="1">{"'人数表'!$A$1:$J$38","'人数表'!$A$2:$J$38"}</definedName>
    <definedName name="後藤３" localSheetId="9" hidden="1">{"'人数表'!$A$1:$J$38","'人数表'!$A$2:$J$38"}</definedName>
    <definedName name="後藤３" localSheetId="0" hidden="1">{"'人数表'!$A$1:$J$38","'人数表'!$A$2:$J$38"}</definedName>
    <definedName name="後藤３" hidden="1">{"'人数表'!$A$1:$J$38","'人数表'!$A$2:$J$38"}</definedName>
    <definedName name="後藤他" localSheetId="9" hidden="1">{"'人数表'!$A$1:$J$38","'人数表'!$A$2:$J$38"}</definedName>
    <definedName name="後藤他" localSheetId="0" hidden="1">{"'人数表'!$A$1:$J$38","'人数表'!$A$2:$J$38"}</definedName>
    <definedName name="後藤他" hidden="1">{"'人数表'!$A$1:$J$38","'人数表'!$A$2:$J$38"}</definedName>
    <definedName name="工具_1" localSheetId="9">#REF!</definedName>
    <definedName name="工具_1" localSheetId="0">#REF!</definedName>
    <definedName name="工具_1">#REF!</definedName>
    <definedName name="工具_2" localSheetId="9">#REF!</definedName>
    <definedName name="工具_2" localSheetId="0">#REF!</definedName>
    <definedName name="工具_2">#REF!</definedName>
    <definedName name="工具_3" localSheetId="9">#REF!</definedName>
    <definedName name="工具_3" localSheetId="0">#REF!</definedName>
    <definedName name="工具_3">#REF!</definedName>
    <definedName name="工具_4" localSheetId="9">#REF!</definedName>
    <definedName name="工具_4" localSheetId="0">#REF!</definedName>
    <definedName name="工具_4">#REF!</definedName>
    <definedName name="工具_NAME_1" localSheetId="9">#REF!</definedName>
    <definedName name="工具_NAME_1" localSheetId="0">#REF!</definedName>
    <definedName name="工具_NAME_1">#REF!</definedName>
    <definedName name="工具_NAME_2" localSheetId="9">#REF!</definedName>
    <definedName name="工具_NAME_2" localSheetId="0">#REF!</definedName>
    <definedName name="工具_NAME_2">#REF!</definedName>
    <definedName name="工具_NAME_3" localSheetId="9">#REF!</definedName>
    <definedName name="工具_NAME_3" localSheetId="0">#REF!</definedName>
    <definedName name="工具_NAME_3">#REF!</definedName>
    <definedName name="工具_NAME_4" localSheetId="9">#REF!</definedName>
    <definedName name="工具_NAME_4" localSheetId="0">#REF!</definedName>
    <definedName name="工具_NAME_4">#REF!</definedName>
    <definedName name="工作部工程" localSheetId="9">#REF!</definedName>
    <definedName name="工作部工程" localSheetId="0">#REF!</definedName>
    <definedName name="工作部工程">#REF!</definedName>
    <definedName name="工程内不良" localSheetId="9" hidden="1">{"'人数表'!$A$1:$J$38","'人数表'!$A$2:$J$38"}</definedName>
    <definedName name="工程内不良" localSheetId="0" hidden="1">{"'人数表'!$A$1:$J$38","'人数表'!$A$2:$J$38"}</definedName>
    <definedName name="工程内不良" hidden="1">{"'人数表'!$A$1:$J$38","'人数表'!$A$2:$J$38"}</definedName>
    <definedName name="広田正子" localSheetId="9" hidden="1">{"'人数表'!$A$1:$J$38","'人数表'!$A$2:$J$38"}</definedName>
    <definedName name="広田正子" localSheetId="0" hidden="1">{"'人数表'!$A$1:$J$38","'人数表'!$A$2:$J$38"}</definedName>
    <definedName name="広田正子" hidden="1">{"'人数表'!$A$1:$J$38","'人数表'!$A$2:$J$38"}</definedName>
    <definedName name="今月" localSheetId="9">#REF!</definedName>
    <definedName name="今月" localSheetId="0">#REF!</definedName>
    <definedName name="今月">#REF!</definedName>
    <definedName name="最新１" localSheetId="9">[50]売上!#REF!</definedName>
    <definedName name="最新１" localSheetId="0">[50]売上!#REF!</definedName>
    <definedName name="最新１">[50]売上!#REF!</definedName>
    <definedName name="坂本" localSheetId="9" hidden="1">{"'人数表'!$A$1:$J$38","'人数表'!$A$2:$J$38"}</definedName>
    <definedName name="坂本" localSheetId="0" hidden="1">{"'人数表'!$A$1:$J$38","'人数表'!$A$2:$J$38"}</definedName>
    <definedName name="坂本" hidden="1">{"'人数表'!$A$1:$J$38","'人数表'!$A$2:$J$38"}</definedName>
    <definedName name="作業名" localSheetId="9">#REF!</definedName>
    <definedName name="作業名" localSheetId="0">#REF!</definedName>
    <definedName name="作業名">#REF!</definedName>
    <definedName name="作成者">[13]data!$G$2</definedName>
    <definedName name="作番">[23]大日程!$HF$7048:$HG$7220</definedName>
    <definedName name="山下" localSheetId="9" hidden="1">{"'人数表'!$A$1:$J$38","'人数表'!$A$2:$J$38"}</definedName>
    <definedName name="山下" localSheetId="0" hidden="1">{"'人数表'!$A$1:$J$38","'人数表'!$A$2:$J$38"}</definedName>
    <definedName name="山下" hidden="1">{"'人数表'!$A$1:$J$38","'人数表'!$A$2:$J$38"}</definedName>
    <definedName name="山下１" localSheetId="9" hidden="1">#REF!</definedName>
    <definedName name="山下１" localSheetId="0" hidden="1">#REF!</definedName>
    <definedName name="山下１" hidden="1">#REF!</definedName>
    <definedName name="山口" localSheetId="9" hidden="1">{"'人数表'!$A$1:$J$38","'人数表'!$A$2:$J$38"}</definedName>
    <definedName name="山口" localSheetId="0" hidden="1">{"'人数表'!$A$1:$J$38","'人数表'!$A$2:$J$38"}</definedName>
    <definedName name="山口" hidden="1">{"'人数表'!$A$1:$J$38","'人数表'!$A$2:$J$38"}</definedName>
    <definedName name="山本" localSheetId="9" hidden="1">{"'人数表'!$A$1:$J$38","'人数表'!$A$2:$J$38"}</definedName>
    <definedName name="山本" localSheetId="0" hidden="1">{"'人数表'!$A$1:$J$38","'人数表'!$A$2:$J$38"}</definedName>
    <definedName name="山本" hidden="1">{"'人数表'!$A$1:$J$38","'人数表'!$A$2:$J$38"}</definedName>
    <definedName name="山本直" localSheetId="9" hidden="1">{"'人数表'!$A$1:$J$38","'人数表'!$A$2:$J$38"}</definedName>
    <definedName name="山本直" localSheetId="0" hidden="1">{"'人数表'!$A$1:$J$38","'人数表'!$A$2:$J$38"}</definedName>
    <definedName name="山本直" hidden="1">{"'人数表'!$A$1:$J$38","'人数表'!$A$2:$J$38"}</definedName>
    <definedName name="仕様" localSheetId="9">#REF!</definedName>
    <definedName name="仕様" localSheetId="0">#REF!</definedName>
    <definedName name="仕様">#REF!</definedName>
    <definedName name="糸継ぎ回数" localSheetId="9">#REF!</definedName>
    <definedName name="糸継ぎ回数" localSheetId="0">#REF!</definedName>
    <definedName name="糸継ぎ回数">#REF!</definedName>
    <definedName name="資料9" localSheetId="9" hidden="1">{"'人数表'!$A$1:$J$38","'人数表'!$A$2:$J$38"}</definedName>
    <definedName name="資料9" localSheetId="0" hidden="1">{"'人数表'!$A$1:$J$38","'人数表'!$A$2:$J$38"}</definedName>
    <definedName name="資料9" hidden="1">{"'人数表'!$A$1:$J$38","'人数表'!$A$2:$J$38"}</definedName>
    <definedName name="歯止め" localSheetId="9" hidden="1">{"'人数表'!$A$1:$J$38","'人数表'!$A$2:$J$38"}</definedName>
    <definedName name="歯止め" localSheetId="0" hidden="1">{"'人数表'!$A$1:$J$38","'人数表'!$A$2:$J$38"}</definedName>
    <definedName name="歯止め" hidden="1">{"'人数表'!$A$1:$J$38","'人数表'!$A$2:$J$38"}</definedName>
    <definedName name="歯止め集１" localSheetId="9" hidden="1">{"'人数表'!$A$1:$J$38","'人数表'!$A$2:$J$38"}</definedName>
    <definedName name="歯止め集１" localSheetId="0" hidden="1">{"'人数表'!$A$1:$J$38","'人数表'!$A$2:$J$38"}</definedName>
    <definedName name="歯止め集１" hidden="1">{"'人数表'!$A$1:$J$38","'人数表'!$A$2:$J$38"}</definedName>
    <definedName name="事業部別明細">[51]固定資産!$A$1:$R$3425</definedName>
    <definedName name="治具関係" localSheetId="9" hidden="1">{"'人数表'!$A$1:$J$38","'人数表'!$A$2:$J$38"}</definedName>
    <definedName name="治具関係" localSheetId="0" hidden="1">{"'人数表'!$A$1:$J$38","'人数表'!$A$2:$J$38"}</definedName>
    <definedName name="治具関係" hidden="1">{"'人数表'!$A$1:$J$38","'人数表'!$A$2:$J$38"}</definedName>
    <definedName name="実施_月" localSheetId="9">#REF!</definedName>
    <definedName name="実施_月" localSheetId="0">#REF!</definedName>
    <definedName name="実施_月">#REF!</definedName>
    <definedName name="実施_日" localSheetId="9">#REF!</definedName>
    <definedName name="実施_日" localSheetId="0">#REF!</definedName>
    <definedName name="実施_日">#REF!</definedName>
    <definedName name="実施_年" localSheetId="9">#REF!</definedName>
    <definedName name="実施_年" localSheetId="0">#REF!</definedName>
    <definedName name="実施_年">#REF!</definedName>
    <definedName name="実績" localSheetId="9">#REF!</definedName>
    <definedName name="実績" localSheetId="0">#REF!</definedName>
    <definedName name="実績">#REF!</definedName>
    <definedName name="手政">[26]手政!$A:$B</definedName>
    <definedName name="手配ロット" localSheetId="9">#REF!</definedName>
    <definedName name="手配ロット" localSheetId="0">#REF!</definedName>
    <definedName name="手配ロット">#REF!</definedName>
    <definedName name="集計" localSheetId="9">#REF!</definedName>
    <definedName name="集計" localSheetId="0">#REF!</definedName>
    <definedName name="集計">#REF!</definedName>
    <definedName name="集計表">[6]!集計表</definedName>
    <definedName name="重点業者" localSheetId="9" hidden="1">{"'人数表'!$A$1:$J$38","'人数表'!$A$2:$J$38"}</definedName>
    <definedName name="重点業者" localSheetId="0" hidden="1">{"'人数表'!$A$1:$J$38","'人数表'!$A$2:$J$38"}</definedName>
    <definedName name="重点業者" hidden="1">{"'人数表'!$A$1:$J$38","'人数表'!$A$2:$J$38"}</definedName>
    <definedName name="祝日等" localSheetId="9">'[52]2祝示用02-15'!$A$1:$F$38</definedName>
    <definedName name="祝日等" localSheetId="0">'[52]2祝示用02-15'!$A$1:$F$38</definedName>
    <definedName name="祝日等">'[52]2祝示用02-15'!$A$1:$F$38</definedName>
    <definedName name="準契約書LB0502" localSheetId="9">#REF!</definedName>
    <definedName name="準契約書LB0502" localSheetId="0">#REF!</definedName>
    <definedName name="準契約書LB0502">#REF!</definedName>
    <definedName name="償却率">[53]償却率!$A$1:$B$102</definedName>
    <definedName name="松田" localSheetId="9" hidden="1">{"'人数表'!$A$1:$J$38","'人数表'!$A$2:$J$38"}</definedName>
    <definedName name="松田" localSheetId="0" hidden="1">{"'人数表'!$A$1:$J$38","'人数表'!$A$2:$J$38"}</definedName>
    <definedName name="松田" hidden="1">{"'人数表'!$A$1:$J$38","'人数表'!$A$2:$J$38"}</definedName>
    <definedName name="称号">[54]リスト!$B$2:$B$5</definedName>
    <definedName name="場外不良対策計画" localSheetId="9" hidden="1">{"'人数表'!$A$1:$J$38","'人数表'!$A$2:$J$38"}</definedName>
    <definedName name="場外不良対策計画" localSheetId="0" hidden="1">{"'人数表'!$A$1:$J$38","'人数表'!$A$2:$J$38"}</definedName>
    <definedName name="場外不良対策計画" hidden="1">{"'人数表'!$A$1:$J$38","'人数表'!$A$2:$J$38"}</definedName>
    <definedName name="新家ｂｃ" localSheetId="9" hidden="1">{"'人数表'!$A$1:$J$38","'人数表'!$A$2:$J$38"}</definedName>
    <definedName name="新家ｂｃ" localSheetId="0" hidden="1">{"'人数表'!$A$1:$J$38","'人数表'!$A$2:$J$38"}</definedName>
    <definedName name="新家ｂｃ" hidden="1">{"'人数表'!$A$1:$J$38","'人数表'!$A$2:$J$38"}</definedName>
    <definedName name="浸炭" localSheetId="9" hidden="1">{"'人数表'!$A$1:$J$38","'人数表'!$A$2:$J$38"}</definedName>
    <definedName name="浸炭" localSheetId="0" hidden="1">{"'人数表'!$A$1:$J$38","'人数表'!$A$2:$J$38"}</definedName>
    <definedName name="浸炭" hidden="1">{"'人数表'!$A$1:$J$38","'人数表'!$A$2:$J$38"}</definedName>
    <definedName name="浸炭コスト計算" localSheetId="9" hidden="1">{"'人数表'!$A$1:$J$38","'人数表'!$A$2:$J$38"}</definedName>
    <definedName name="浸炭コスト計算" localSheetId="0" hidden="1">{"'人数表'!$A$1:$J$38","'人数表'!$A$2:$J$38"}</definedName>
    <definedName name="浸炭コスト計算" hidden="1">{"'人数表'!$A$1:$J$38","'人数表'!$A$2:$J$38"}</definedName>
    <definedName name="浸炭部品２" localSheetId="9" hidden="1">{"'人数表'!$A$1:$J$38","'人数表'!$A$2:$J$38"}</definedName>
    <definedName name="浸炭部品２" localSheetId="0" hidden="1">{"'人数表'!$A$1:$J$38","'人数表'!$A$2:$J$38"}</definedName>
    <definedName name="浸炭部品２" hidden="1">{"'人数表'!$A$1:$J$38","'人数表'!$A$2:$J$38"}</definedName>
    <definedName name="深川市依路美實業有限公司" localSheetId="9">#REF!</definedName>
    <definedName name="深川市依路美實業有限公司" localSheetId="0">#REF!</definedName>
    <definedName name="深川市依路美實業有限公司">#REF!</definedName>
    <definedName name="推移時間5月" localSheetId="9">#REF!</definedName>
    <definedName name="推移時間5月" localSheetId="0">#REF!</definedName>
    <definedName name="推移時間5月">#REF!</definedName>
    <definedName name="制設">[55]Sheet1!$B$2:$B$7</definedName>
    <definedName name="制定_月" localSheetId="9">#REF!</definedName>
    <definedName name="制定_月" localSheetId="0">#REF!</definedName>
    <definedName name="制定_月">#REF!</definedName>
    <definedName name="制定_日" localSheetId="9">#REF!</definedName>
    <definedName name="制定_日" localSheetId="0">#REF!</definedName>
    <definedName name="制定_日">#REF!</definedName>
    <definedName name="制定_年" localSheetId="9">#REF!</definedName>
    <definedName name="制定_年" localSheetId="0">#REF!</definedName>
    <definedName name="制定_年">#REF!</definedName>
    <definedName name="生技一覧" localSheetId="9">#REF!</definedName>
    <definedName name="生技一覧" localSheetId="0">#REF!</definedName>
    <definedName name="生技一覧">#REF!</definedName>
    <definedName name="生産設備一覧" localSheetId="9">#REF!</definedName>
    <definedName name="生産設備一覧" localSheetId="0">#REF!</definedName>
    <definedName name="生産設備一覧">#REF!</definedName>
    <definedName name="製品別設備" localSheetId="9" hidden="1">#REF!</definedName>
    <definedName name="製品別設備" localSheetId="0" hidden="1">#REF!</definedName>
    <definedName name="製品別設備" hidden="1">#REF!</definedName>
    <definedName name="製品別設備改１" localSheetId="9">[56]機械設備!$A$2:$AZ$122</definedName>
    <definedName name="製品別設備改１" localSheetId="0">[56]機械設備!$A$2:$AZ$122</definedName>
    <definedName name="製品別設備改１">[57]機械設備!$A$2:$AZ$122</definedName>
    <definedName name="選手名">#REF!</definedName>
    <definedName name="選番表">'[58]項番・選番 '!$U$2:$U$28</definedName>
    <definedName name="前中落">[12]○×!$C$1:$C$3</definedName>
    <definedName name="全データ表示">[6]!全データ表示</definedName>
    <definedName name="全体" localSheetId="9">#REF!</definedName>
    <definedName name="全体" localSheetId="0">#REF!</definedName>
    <definedName name="全体">#REF!</definedName>
    <definedName name="全体１" localSheetId="9">#REF!</definedName>
    <definedName name="全体１" localSheetId="0">#REF!</definedName>
    <definedName name="全体１">#REF!</definedName>
    <definedName name="全体納期遵守1" localSheetId="9" hidden="1">#REF!</definedName>
    <definedName name="全体納期遵守1" localSheetId="0" hidden="1">#REF!</definedName>
    <definedName name="全体納期遵守1" hidden="1">#REF!</definedName>
    <definedName name="送風機ﾍﾞﾙﾄ駆動_レポートまとめ_List" localSheetId="9">#REF!</definedName>
    <definedName name="送風機ﾍﾞﾙﾄ駆動_レポートまとめ_List" localSheetId="0">#REF!</definedName>
    <definedName name="送風機ﾍﾞﾙﾄ駆動_レポートまとめ_List">#REF!</definedName>
    <definedName name="霜下" localSheetId="9" hidden="1">{"'人数表'!$A$1:$J$38","'人数表'!$A$2:$J$38"}</definedName>
    <definedName name="霜下" localSheetId="0" hidden="1">{"'人数表'!$A$1:$J$38","'人数表'!$A$2:$J$38"}</definedName>
    <definedName name="霜下" hidden="1">{"'人数表'!$A$1:$J$38","'人数表'!$A$2:$J$38"}</definedName>
    <definedName name="霜下としえ" localSheetId="9" hidden="1">{"'人数表'!$A$1:$J$38","'人数表'!$A$2:$J$38"}</definedName>
    <definedName name="霜下としえ" localSheetId="0" hidden="1">{"'人数表'!$A$1:$J$38","'人数表'!$A$2:$J$38"}</definedName>
    <definedName name="霜下としえ" hidden="1">{"'人数表'!$A$1:$J$38","'人数表'!$A$2:$J$38"}</definedName>
    <definedName name="霜下敏子" localSheetId="9" hidden="1">{"'人数表'!$A$1:$J$38","'人数表'!$A$2:$J$38"}</definedName>
    <definedName name="霜下敏子" localSheetId="0" hidden="1">{"'人数表'!$A$1:$J$38","'人数表'!$A$2:$J$38"}</definedName>
    <definedName name="霜下敏子" hidden="1">{"'人数表'!$A$1:$J$38","'人数表'!$A$2:$J$38"}</definedName>
    <definedName name="霜下和子" localSheetId="9" hidden="1">{"'人数表'!$A$1:$J$38","'人数表'!$A$2:$J$38"}</definedName>
    <definedName name="霜下和子" localSheetId="0" hidden="1">{"'人数表'!$A$1:$J$38","'人数表'!$A$2:$J$38"}</definedName>
    <definedName name="霜下和子" hidden="1">{"'人数表'!$A$1:$J$38","'人数表'!$A$2:$J$38"}</definedName>
    <definedName name="他職場参照" localSheetId="9" hidden="1">{"'人数表'!$A$1:$J$38","'人数表'!$A$2:$J$38"}</definedName>
    <definedName name="他職場参照" localSheetId="0" hidden="1">{"'人数表'!$A$1:$J$38","'人数表'!$A$2:$J$38"}</definedName>
    <definedName name="他職場参照" hidden="1">{"'人数表'!$A$1:$J$38","'人数表'!$A$2:$J$38"}</definedName>
    <definedName name="退職金モデル" localSheetId="9">#REF!</definedName>
    <definedName name="退職金モデル" localSheetId="0">#REF!</definedName>
    <definedName name="退職金モデル">#REF!</definedName>
    <definedName name="谷" localSheetId="9" hidden="1">{"'人数表'!$A$1:$J$38","'人数表'!$A$2:$J$38"}</definedName>
    <definedName name="谷" localSheetId="0" hidden="1">{"'人数表'!$A$1:$J$38","'人数表'!$A$2:$J$38"}</definedName>
    <definedName name="谷" hidden="1">{"'人数表'!$A$1:$J$38","'人数表'!$A$2:$J$38"}</definedName>
    <definedName name="谷井" localSheetId="9" hidden="1">{"'人数表'!$A$1:$J$38","'人数表'!$A$2:$J$38"}</definedName>
    <definedName name="谷井" localSheetId="0" hidden="1">{"'人数表'!$A$1:$J$38","'人数表'!$A$2:$J$38"}</definedName>
    <definedName name="谷井" hidden="1">{"'人数表'!$A$1:$J$38","'人数表'!$A$2:$J$38"}</definedName>
    <definedName name="担当部署">[46]Sheet1!$B$1:$B$11</definedName>
    <definedName name="段位">[11]リスト!$A$1:$A$19</definedName>
    <definedName name="定数">'[59]事業所別損益(月別)'!$E$5:$M$7,'[59]事業所別損益(月別)'!$E$14:$M$15,'[59]事業所別損益(月別)'!$E$22:$M$24,'[59]事業所別損益(月別)'!$E$31:$M$32,'[59]事業所別損益(月別)'!$F$39:$M$40,'[59]事業所別損益(月別)'!$E$55:$M$55,'[59]事業所別損益(月別)'!$F$62:$M$63,'[59]事業所別損益(月別)'!$E$70:$M$71</definedName>
    <definedName name="田中" localSheetId="9" hidden="1">{"'人数表'!$A$1:$J$38","'人数表'!$A$2:$J$38"}</definedName>
    <definedName name="田中" localSheetId="0" hidden="1">{"'人数表'!$A$1:$J$38","'人数表'!$A$2:$J$38"}</definedName>
    <definedName name="田中" hidden="1">{"'人数表'!$A$1:$J$38","'人数表'!$A$2:$J$38"}</definedName>
    <definedName name="電気工事積算ﾃﾞｰﾀ">[60]電気工事積算ﾃﾞｰﾀ!$A$3:$F$2189</definedName>
    <definedName name="登録_Click">[61]!登録_Click</definedName>
    <definedName name="動作">[44]resource!$E:$E</definedName>
    <definedName name="銅リング無し" localSheetId="9" hidden="1">{"'人数表'!$A$1:$J$38","'人数表'!$A$2:$J$38"}</definedName>
    <definedName name="銅リング無し" localSheetId="0" hidden="1">{"'人数表'!$A$1:$J$38","'人数表'!$A$2:$J$38"}</definedName>
    <definedName name="銅リング無し" hidden="1">{"'人数表'!$A$1:$J$38","'人数表'!$A$2:$J$38"}</definedName>
    <definedName name="内容" localSheetId="9" hidden="1">{"'人数表'!$A$1:$J$38","'人数表'!$A$2:$J$38"}</definedName>
    <definedName name="内容" localSheetId="0" hidden="1">{"'人数表'!$A$1:$J$38","'人数表'!$A$2:$J$38"}</definedName>
    <definedName name="内容" hidden="1">{"'人数表'!$A$1:$J$38","'人数表'!$A$2:$J$38"}</definedName>
    <definedName name="日程星取り" localSheetId="9" hidden="1">{"'人数表'!$A$1:$J$38","'人数表'!$A$2:$J$38"}</definedName>
    <definedName name="日程星取り" localSheetId="0" hidden="1">{"'人数表'!$A$1:$J$38","'人数表'!$A$2:$J$38"}</definedName>
    <definedName name="日程星取り" hidden="1">{"'人数表'!$A$1:$J$38","'人数表'!$A$2:$J$38"}</definedName>
    <definedName name="日程星取り基準" localSheetId="9" hidden="1">{"'人数表'!$A$1:$J$38","'人数表'!$A$2:$J$38"}</definedName>
    <definedName name="日程星取り基準" localSheetId="0" hidden="1">{"'人数表'!$A$1:$J$38","'人数表'!$A$2:$J$38"}</definedName>
    <definedName name="日程星取り基準" hidden="1">{"'人数表'!$A$1:$J$38","'人数表'!$A$2:$J$38"}</definedName>
    <definedName name="入出力">[44]resource!$G:$G</definedName>
    <definedName name="入力＿影響度" localSheetId="9">[62]入力リスト!#REF!</definedName>
    <definedName name="入力＿影響度" localSheetId="0">[62]入力リスト!#REF!</definedName>
    <definedName name="入力＿影響度">[62]入力リスト!#REF!</definedName>
    <definedName name="入力＿種類" localSheetId="9">[62]入力リスト!#REF!</definedName>
    <definedName name="入力＿種類" localSheetId="0">[62]入力リスト!#REF!</definedName>
    <definedName name="入力＿種類">[62]入力リスト!#REF!</definedName>
    <definedName name="入力＿頻度" localSheetId="9">[62]入力リスト!#REF!</definedName>
    <definedName name="入力＿頻度" localSheetId="0">[62]入力リスト!#REF!</definedName>
    <definedName name="入力＿頻度">[62]入力リスト!#REF!</definedName>
    <definedName name="入力＿部位" localSheetId="9">[62]入力リスト!#REF!</definedName>
    <definedName name="入力＿部位" localSheetId="0">[62]入力リスト!#REF!</definedName>
    <definedName name="入力＿部位">[62]入力リスト!#REF!</definedName>
    <definedName name="年齢">#N/A</definedName>
    <definedName name="納入全体" localSheetId="9" hidden="1">{"'人数表'!$A$1:$J$38","'人数表'!$A$2:$J$38"}</definedName>
    <definedName name="納入全体" localSheetId="0" hidden="1">{"'人数表'!$A$1:$J$38","'人数表'!$A$2:$J$38"}</definedName>
    <definedName name="納入全体" hidden="1">{"'人数表'!$A$1:$J$38","'人数表'!$A$2:$J$38"}</definedName>
    <definedName name="破壊試験" localSheetId="9" hidden="1">{"'人数表'!$A$1:$J$38","'人数表'!$A$2:$J$38"}</definedName>
    <definedName name="破壊試験" localSheetId="0" hidden="1">{"'人数表'!$A$1:$J$38","'人数表'!$A$2:$J$38"}</definedName>
    <definedName name="破壊試験" hidden="1">{"'人数表'!$A$1:$J$38","'人数表'!$A$2:$J$38"}</definedName>
    <definedName name="配布先">[13]data!$E$2:$E$3</definedName>
    <definedName name="板厚変更" localSheetId="9" hidden="1">{"'人数表'!$A$1:$J$38","'人数表'!$A$2:$J$38"}</definedName>
    <definedName name="板厚変更" localSheetId="0" hidden="1">{"'人数表'!$A$1:$J$38","'人数表'!$A$2:$J$38"}</definedName>
    <definedName name="板厚変更" hidden="1">{"'人数表'!$A$1:$J$38","'人数表'!$A$2:$J$38"}</definedName>
    <definedName name="標準原価" localSheetId="9">[36]売上!$A$1:$AI$40</definedName>
    <definedName name="標準原価" localSheetId="0">[36]売上!$A$1:$AI$40</definedName>
    <definedName name="標準原価">[36]売上!$A$1:$AI$40</definedName>
    <definedName name="票No検索開く">[6]!票No検索開く</definedName>
    <definedName name="表紙" localSheetId="9" hidden="1">#REF!</definedName>
    <definedName name="表紙" localSheetId="0" hidden="1">#REF!</definedName>
    <definedName name="表紙" hidden="1">#REF!</definedName>
    <definedName name="表紙２" localSheetId="9" hidden="1">#REF!</definedName>
    <definedName name="表紙２" localSheetId="0" hidden="1">#REF!</definedName>
    <definedName name="表紙２" hidden="1">#REF!</definedName>
    <definedName name="表題検索開く">[6]!表題検索開く</definedName>
    <definedName name="表題検索実行マクロ">[62]!表題検索実行マクロ</definedName>
    <definedName name="品番" localSheetId="9">#REF!</definedName>
    <definedName name="品番" localSheetId="0">#REF!</definedName>
    <definedName name="品番">#REF!</definedName>
    <definedName name="浜" localSheetId="9" hidden="1">{"'人数表'!$A$1:$J$38","'人数表'!$A$2:$J$38"}</definedName>
    <definedName name="浜" localSheetId="0" hidden="1">{"'人数表'!$A$1:$J$38","'人数表'!$A$2:$J$38"}</definedName>
    <definedName name="浜" hidden="1">{"'人数表'!$A$1:$J$38","'人数表'!$A$2:$J$38"}</definedName>
    <definedName name="浜口" localSheetId="9" hidden="1">{"'人数表'!$A$1:$J$38","'人数表'!$A$2:$J$38"}</definedName>
    <definedName name="浜口" localSheetId="0" hidden="1">{"'人数表'!$A$1:$J$38","'人数表'!$A$2:$J$38"}</definedName>
    <definedName name="浜口" hidden="1">{"'人数表'!$A$1:$J$38","'人数表'!$A$2:$J$38"}</definedName>
    <definedName name="不良破壊試験" localSheetId="9" hidden="1">{"'人数表'!$A$1:$J$38","'人数表'!$A$2:$J$38"}</definedName>
    <definedName name="不良破壊試験" localSheetId="0" hidden="1">{"'人数表'!$A$1:$J$38","'人数表'!$A$2:$J$38"}</definedName>
    <definedName name="不良破壊試験" hidden="1">{"'人数表'!$A$1:$J$38","'人数表'!$A$2:$J$38"}</definedName>
    <definedName name="部課名" localSheetId="9">#REF!</definedName>
    <definedName name="部課名" localSheetId="0">#REF!</definedName>
    <definedName name="部課名">#REF!</definedName>
    <definedName name="部課名２" localSheetId="9">#REF!</definedName>
    <definedName name="部課名２" localSheetId="0">#REF!</definedName>
    <definedName name="部課名２">#REF!</definedName>
    <definedName name="部署コード">[63]リスト!$B$2:$B$8</definedName>
    <definedName name="部署名">[64]ページ!$B$2:$B$10</definedName>
    <definedName name="分" localSheetId="9">#REF!</definedName>
    <definedName name="分" localSheetId="0">#REF!</definedName>
    <definedName name="分">#REF!</definedName>
    <definedName name="分類１">[13]data!$A$2:$A$4</definedName>
    <definedName name="分類２">[13]data!$C$2:$C$9</definedName>
    <definedName name="変更" localSheetId="9" hidden="1">{"'人数表'!$A$1:$J$38","'人数表'!$A$2:$J$38"}</definedName>
    <definedName name="変更" localSheetId="0" hidden="1">{"'人数表'!$A$1:$J$38","'人数表'!$A$2:$J$38"}</definedName>
    <definedName name="変更" hidden="1">{"'人数表'!$A$1:$J$38","'人数表'!$A$2:$J$38"}</definedName>
    <definedName name="方針１" localSheetId="9" hidden="1">{"'人数表'!$A$1:$J$38","'人数表'!$A$2:$J$38"}</definedName>
    <definedName name="方針１" localSheetId="0" hidden="1">{"'人数表'!$A$1:$J$38","'人数表'!$A$2:$J$38"}</definedName>
    <definedName name="方針１" hidden="1">{"'人数表'!$A$1:$J$38","'人数表'!$A$2:$J$38"}</definedName>
    <definedName name="方針展開表６８" localSheetId="9" hidden="1">{"'人数表'!$A$1:$J$38","'人数表'!$A$2:$J$38"}</definedName>
    <definedName name="方針展開表６８" localSheetId="0" hidden="1">{"'人数表'!$A$1:$J$38","'人数表'!$A$2:$J$38"}</definedName>
    <definedName name="方針展開表６８" hidden="1">{"'人数表'!$A$1:$J$38","'人数表'!$A$2:$J$38"}</definedName>
    <definedName name="方針目標実施計画書" localSheetId="9" hidden="1">{"'人数表'!$A$1:$J$38","'人数表'!$A$2:$J$38"}</definedName>
    <definedName name="方針目標実施計画書" localSheetId="0" hidden="1">{"'人数表'!$A$1:$J$38","'人数表'!$A$2:$J$38"}</definedName>
    <definedName name="方針目標実施計画書" hidden="1">{"'人数表'!$A$1:$J$38","'人数表'!$A$2:$J$38"}</definedName>
    <definedName name="本体" localSheetId="9" hidden="1">{"'人数表'!$A$1:$J$38","'人数表'!$A$2:$J$38"}</definedName>
    <definedName name="本体" localSheetId="0" hidden="1">{"'人数表'!$A$1:$J$38","'人数表'!$A$2:$J$38"}</definedName>
    <definedName name="本体" hidden="1">{"'人数表'!$A$1:$J$38","'人数表'!$A$2:$J$38"}</definedName>
    <definedName name="本体時間推移11月度" localSheetId="9" hidden="1">{"'人数表'!$A$1:$J$38","'人数表'!$A$2:$J$38"}</definedName>
    <definedName name="本体時間推移11月度" localSheetId="0" hidden="1">{"'人数表'!$A$1:$J$38","'人数表'!$A$2:$J$38"}</definedName>
    <definedName name="本体時間推移11月度" hidden="1">{"'人数表'!$A$1:$J$38","'人数表'!$A$2:$J$38"}</definedName>
    <definedName name="本体時間推移12月度" localSheetId="9" hidden="1">{"'人数表'!$A$1:$J$38","'人数表'!$A$2:$J$38"}</definedName>
    <definedName name="本体時間推移12月度" localSheetId="0" hidden="1">{"'人数表'!$A$1:$J$38","'人数表'!$A$2:$J$38"}</definedName>
    <definedName name="本体時間推移12月度" hidden="1">{"'人数表'!$A$1:$J$38","'人数表'!$A$2:$J$38"}</definedName>
    <definedName name="本体時間推移１２月度１５年度" localSheetId="9" hidden="1">{"'人数表'!$A$1:$J$38","'人数表'!$A$2:$J$38"}</definedName>
    <definedName name="本体時間推移１２月度１５年度" localSheetId="0" hidden="1">{"'人数表'!$A$1:$J$38","'人数表'!$A$2:$J$38"}</definedName>
    <definedName name="本体時間推移１２月度１５年度" hidden="1">{"'人数表'!$A$1:$J$38","'人数表'!$A$2:$J$38"}</definedName>
    <definedName name="本体時間推移１５．１２月度" localSheetId="9" hidden="1">{"'人数表'!$A$1:$J$38","'人数表'!$A$2:$J$38"}</definedName>
    <definedName name="本体時間推移１５．１２月度" localSheetId="0" hidden="1">{"'人数表'!$A$1:$J$38","'人数表'!$A$2:$J$38"}</definedName>
    <definedName name="本体時間推移１５．１２月度" hidden="1">{"'人数表'!$A$1:$J$38","'人数表'!$A$2:$J$38"}</definedName>
    <definedName name="本体時間推移１５．１２月度." localSheetId="9" hidden="1">{"'人数表'!$A$1:$J$38","'人数表'!$A$2:$J$38"}</definedName>
    <definedName name="本体時間推移１５．１２月度." localSheetId="0" hidden="1">{"'人数表'!$A$1:$J$38","'人数表'!$A$2:$J$38"}</definedName>
    <definedName name="本体時間推移１５．１２月度." hidden="1">{"'人数表'!$A$1:$J$38","'人数表'!$A$2:$J$38"}</definedName>
    <definedName name="本体組付け6月度" localSheetId="9" hidden="1">{"'人数表'!$A$1:$J$38","'人数表'!$A$2:$J$38"}</definedName>
    <definedName name="本体組付け6月度" localSheetId="0" hidden="1">{"'人数表'!$A$1:$J$38","'人数表'!$A$2:$J$38"}</definedName>
    <definedName name="本体組付け6月度" hidden="1">{"'人数表'!$A$1:$J$38","'人数表'!$A$2:$J$38"}</definedName>
    <definedName name="木下" localSheetId="9">#REF!</definedName>
    <definedName name="木下" localSheetId="0">#REF!</definedName>
    <definedName name="木下">#REF!</definedName>
    <definedName name="竜王" localSheetId="9" hidden="1">{"'人数表'!$A$1:$J$38","'人数表'!$A$2:$J$38"}</definedName>
    <definedName name="竜王" localSheetId="0" hidden="1">{"'人数表'!$A$1:$J$38","'人数表'!$A$2:$J$38"}</definedName>
    <definedName name="竜王" hidden="1">{"'人数表'!$A$1:$J$38","'人数表'!$A$2:$J$38"}</definedName>
    <definedName name="連続炉銅リング無し" localSheetId="9" hidden="1">{"'人数表'!$A$1:$J$38","'人数表'!$A$2:$J$38"}</definedName>
    <definedName name="連続炉銅リング無し" localSheetId="0" hidden="1">{"'人数表'!$A$1:$J$38","'人数表'!$A$2:$J$38"}</definedName>
    <definedName name="連続炉銅リング無し" hidden="1">{"'人数表'!$A$1:$J$38","'人数表'!$A$2:$J$38"}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1" i="16" l="1"/>
  <c r="F119" i="7" l="1"/>
  <c r="G145" i="16" l="1"/>
  <c r="G146" i="16"/>
  <c r="G147" i="16"/>
  <c r="G148" i="16"/>
  <c r="G149" i="16"/>
  <c r="G150" i="16"/>
  <c r="H150" i="16" s="1"/>
  <c r="H142" i="16"/>
  <c r="H143" i="16"/>
  <c r="R137" i="7"/>
  <c r="T137" i="7" s="1"/>
  <c r="I137" i="7"/>
  <c r="H137" i="7"/>
  <c r="G137" i="7"/>
  <c r="F137" i="7"/>
  <c r="T136" i="7"/>
  <c r="I136" i="7"/>
  <c r="H136" i="7"/>
  <c r="G136" i="7"/>
  <c r="F136" i="7"/>
  <c r="R135" i="7"/>
  <c r="I135" i="7"/>
  <c r="H135" i="7"/>
  <c r="G135" i="7"/>
  <c r="F135" i="7"/>
  <c r="E135" i="7"/>
  <c r="Z137" i="7" s="1"/>
  <c r="D135" i="7"/>
  <c r="Y136" i="7" s="1"/>
  <c r="R134" i="7"/>
  <c r="T134" i="7" s="1"/>
  <c r="I134" i="7"/>
  <c r="H134" i="7"/>
  <c r="G134" i="7"/>
  <c r="F134" i="7"/>
  <c r="R133" i="7"/>
  <c r="T133" i="7" s="1"/>
  <c r="I133" i="7"/>
  <c r="H133" i="7"/>
  <c r="G133" i="7"/>
  <c r="F133" i="7"/>
  <c r="R132" i="7"/>
  <c r="I132" i="7"/>
  <c r="H132" i="7"/>
  <c r="G132" i="7"/>
  <c r="F132" i="7"/>
  <c r="E132" i="7"/>
  <c r="Z134" i="7" s="1"/>
  <c r="D132" i="7"/>
  <c r="Y133" i="7" s="1"/>
  <c r="R131" i="7"/>
  <c r="T131" i="7" s="1"/>
  <c r="I131" i="7"/>
  <c r="H131" i="7"/>
  <c r="G131" i="7"/>
  <c r="F131" i="7"/>
  <c r="R130" i="7"/>
  <c r="T130" i="7" s="1"/>
  <c r="I130" i="7"/>
  <c r="H130" i="7"/>
  <c r="G130" i="7"/>
  <c r="F130" i="7"/>
  <c r="R129" i="7"/>
  <c r="I129" i="7"/>
  <c r="H129" i="7"/>
  <c r="G129" i="7"/>
  <c r="F129" i="7"/>
  <c r="E129" i="7"/>
  <c r="Z131" i="7" s="1"/>
  <c r="D129" i="7"/>
  <c r="Y130" i="7" s="1"/>
  <c r="R128" i="7"/>
  <c r="T128" i="7" s="1"/>
  <c r="I128" i="7"/>
  <c r="H128" i="7"/>
  <c r="G128" i="7"/>
  <c r="F128" i="7"/>
  <c r="R127" i="7"/>
  <c r="T127" i="7" s="1"/>
  <c r="I127" i="7"/>
  <c r="H127" i="7"/>
  <c r="G127" i="7"/>
  <c r="F127" i="7"/>
  <c r="R126" i="7"/>
  <c r="I126" i="7"/>
  <c r="H126" i="7"/>
  <c r="G126" i="7"/>
  <c r="F126" i="7"/>
  <c r="E126" i="7"/>
  <c r="Z128" i="7" s="1"/>
  <c r="D126" i="7"/>
  <c r="Y127" i="7" s="1"/>
  <c r="R125" i="7"/>
  <c r="T125" i="7" s="1"/>
  <c r="I125" i="7"/>
  <c r="H125" i="7"/>
  <c r="G125" i="7"/>
  <c r="F125" i="7"/>
  <c r="R124" i="7"/>
  <c r="T124" i="7" s="1"/>
  <c r="I124" i="7"/>
  <c r="H124" i="7"/>
  <c r="G124" i="7"/>
  <c r="F124" i="7"/>
  <c r="R123" i="7"/>
  <c r="I123" i="7"/>
  <c r="H123" i="7"/>
  <c r="G123" i="7"/>
  <c r="F123" i="7"/>
  <c r="E123" i="7"/>
  <c r="Z125" i="7" s="1"/>
  <c r="D123" i="7"/>
  <c r="Y124" i="7" s="1"/>
  <c r="R122" i="7"/>
  <c r="T122" i="7" s="1"/>
  <c r="I122" i="7"/>
  <c r="H122" i="7"/>
  <c r="G122" i="7"/>
  <c r="F122" i="7"/>
  <c r="R121" i="7"/>
  <c r="T121" i="7" s="1"/>
  <c r="I121" i="7"/>
  <c r="H121" i="7"/>
  <c r="G121" i="7"/>
  <c r="F121" i="7"/>
  <c r="R120" i="7"/>
  <c r="I120" i="7"/>
  <c r="H120" i="7"/>
  <c r="G120" i="7"/>
  <c r="F120" i="7"/>
  <c r="E120" i="7"/>
  <c r="Z122" i="7" s="1"/>
  <c r="D120" i="7"/>
  <c r="Y121" i="7" s="1"/>
  <c r="R119" i="7"/>
  <c r="T119" i="7" s="1"/>
  <c r="I119" i="7"/>
  <c r="H119" i="7"/>
  <c r="G119" i="7"/>
  <c r="R118" i="7"/>
  <c r="I118" i="7"/>
  <c r="H118" i="7"/>
  <c r="G118" i="7"/>
  <c r="F118" i="7"/>
  <c r="I117" i="7"/>
  <c r="E117" i="7"/>
  <c r="Z119" i="7" s="1"/>
  <c r="D117" i="7"/>
  <c r="Y118" i="7" s="1"/>
  <c r="R116" i="7"/>
  <c r="T116" i="7" s="1"/>
  <c r="I116" i="7"/>
  <c r="H116" i="7"/>
  <c r="G116" i="7"/>
  <c r="F116" i="7"/>
  <c r="R115" i="7"/>
  <c r="T115" i="7" s="1"/>
  <c r="I115" i="7"/>
  <c r="H115" i="7"/>
  <c r="G115" i="7"/>
  <c r="F115" i="7"/>
  <c r="R114" i="7"/>
  <c r="I114" i="7"/>
  <c r="H114" i="7"/>
  <c r="G114" i="7"/>
  <c r="F114" i="7"/>
  <c r="E114" i="7"/>
  <c r="Z116" i="7" s="1"/>
  <c r="D114" i="7"/>
  <c r="Y115" i="7" s="1"/>
  <c r="R113" i="7"/>
  <c r="T113" i="7" s="1"/>
  <c r="I113" i="7"/>
  <c r="H113" i="7"/>
  <c r="G113" i="7"/>
  <c r="F113" i="7"/>
  <c r="R112" i="7"/>
  <c r="T112" i="7" s="1"/>
  <c r="I112" i="7"/>
  <c r="H112" i="7"/>
  <c r="G112" i="7"/>
  <c r="F112" i="7"/>
  <c r="R111" i="7"/>
  <c r="I111" i="7"/>
  <c r="H111" i="7"/>
  <c r="G111" i="7"/>
  <c r="F111" i="7"/>
  <c r="E111" i="7"/>
  <c r="Z113" i="7" s="1"/>
  <c r="D111" i="7"/>
  <c r="Y112" i="7" s="1"/>
  <c r="R110" i="7"/>
  <c r="T110" i="7" s="1"/>
  <c r="I110" i="7"/>
  <c r="H110" i="7"/>
  <c r="G110" i="7"/>
  <c r="F110" i="7"/>
  <c r="R109" i="7"/>
  <c r="T109" i="7" s="1"/>
  <c r="I109" i="7"/>
  <c r="H109" i="7"/>
  <c r="G109" i="7"/>
  <c r="F109" i="7"/>
  <c r="R108" i="7"/>
  <c r="I108" i="7"/>
  <c r="H108" i="7"/>
  <c r="G108" i="7"/>
  <c r="F108" i="7"/>
  <c r="E108" i="7"/>
  <c r="Z110" i="7" s="1"/>
  <c r="D108" i="7"/>
  <c r="Y109" i="7" s="1"/>
  <c r="R107" i="7"/>
  <c r="T107" i="7" s="1"/>
  <c r="I107" i="7"/>
  <c r="H107" i="7"/>
  <c r="G107" i="7"/>
  <c r="F107" i="7"/>
  <c r="R106" i="7"/>
  <c r="T106" i="7" s="1"/>
  <c r="I106" i="7"/>
  <c r="H106" i="7"/>
  <c r="G106" i="7"/>
  <c r="F106" i="7"/>
  <c r="R105" i="7"/>
  <c r="I105" i="7"/>
  <c r="H105" i="7"/>
  <c r="G105" i="7"/>
  <c r="F105" i="7"/>
  <c r="E105" i="7"/>
  <c r="Z107" i="7" s="1"/>
  <c r="D105" i="7"/>
  <c r="Y106" i="7" s="1"/>
  <c r="R104" i="7"/>
  <c r="T104" i="7" s="1"/>
  <c r="I104" i="7"/>
  <c r="H104" i="7"/>
  <c r="G104" i="7"/>
  <c r="F104" i="7"/>
  <c r="R103" i="7"/>
  <c r="T103" i="7" s="1"/>
  <c r="I103" i="7"/>
  <c r="H103" i="7"/>
  <c r="G103" i="7"/>
  <c r="F103" i="7"/>
  <c r="R102" i="7"/>
  <c r="I102" i="7"/>
  <c r="H102" i="7"/>
  <c r="G102" i="7"/>
  <c r="F102" i="7"/>
  <c r="E102" i="7"/>
  <c r="D102" i="7"/>
  <c r="H148" i="16" l="1"/>
  <c r="H145" i="16"/>
  <c r="AD136" i="7"/>
  <c r="AC136" i="7"/>
  <c r="AD131" i="7"/>
  <c r="AC131" i="7"/>
  <c r="AC137" i="7"/>
  <c r="AD137" i="7"/>
  <c r="AC134" i="7"/>
  <c r="AD134" i="7"/>
  <c r="AC133" i="7"/>
  <c r="AD133" i="7"/>
  <c r="AC130" i="7"/>
  <c r="AD130" i="7"/>
  <c r="AC128" i="7"/>
  <c r="AD128" i="7"/>
  <c r="AD122" i="7"/>
  <c r="AC122" i="7"/>
  <c r="AC125" i="7"/>
  <c r="AD125" i="7"/>
  <c r="AC127" i="7"/>
  <c r="AD127" i="7"/>
  <c r="AD121" i="7"/>
  <c r="AC121" i="7"/>
  <c r="AD124" i="7"/>
  <c r="AC124" i="7"/>
  <c r="AD113" i="7"/>
  <c r="AC113" i="7"/>
  <c r="AC116" i="7"/>
  <c r="AD116" i="7"/>
  <c r="AC112" i="7"/>
  <c r="AD112" i="7"/>
  <c r="AD119" i="7"/>
  <c r="AC119" i="7"/>
  <c r="AC115" i="7"/>
  <c r="AD115" i="7"/>
  <c r="AC104" i="7"/>
  <c r="AD104" i="7"/>
  <c r="AC110" i="7"/>
  <c r="AD110" i="7"/>
  <c r="AC107" i="7"/>
  <c r="AD107" i="7"/>
  <c r="AD109" i="7"/>
  <c r="AC109" i="7"/>
  <c r="AC103" i="7"/>
  <c r="AD103" i="7"/>
  <c r="AD106" i="7"/>
  <c r="AC106" i="7"/>
  <c r="S133" i="7"/>
  <c r="S130" i="7"/>
  <c r="S136" i="7"/>
  <c r="T135" i="7"/>
  <c r="T132" i="7"/>
  <c r="T129" i="7"/>
  <c r="S124" i="7"/>
  <c r="S127" i="7"/>
  <c r="S121" i="7"/>
  <c r="T120" i="7"/>
  <c r="T123" i="7"/>
  <c r="T126" i="7"/>
  <c r="S118" i="7"/>
  <c r="S112" i="7"/>
  <c r="S115" i="7"/>
  <c r="T118" i="7"/>
  <c r="T111" i="7"/>
  <c r="T114" i="7"/>
  <c r="S103" i="7"/>
  <c r="S109" i="7"/>
  <c r="S106" i="7"/>
  <c r="T102" i="7"/>
  <c r="T108" i="7"/>
  <c r="T105" i="7"/>
  <c r="T117" i="7"/>
  <c r="G152" i="16"/>
  <c r="Z106" i="7"/>
  <c r="Z112" i="7"/>
  <c r="Z118" i="7"/>
  <c r="Z124" i="7"/>
  <c r="Z130" i="7"/>
  <c r="Z136" i="7"/>
  <c r="Z109" i="7"/>
  <c r="Z115" i="7"/>
  <c r="Z121" i="7"/>
  <c r="Z127" i="7"/>
  <c r="Z133" i="7"/>
  <c r="Y135" i="7"/>
  <c r="Y137" i="7"/>
  <c r="Z135" i="7"/>
  <c r="Y132" i="7"/>
  <c r="Y134" i="7"/>
  <c r="Z132" i="7"/>
  <c r="Y129" i="7"/>
  <c r="Y131" i="7"/>
  <c r="Z129" i="7"/>
  <c r="Y126" i="7"/>
  <c r="Y128" i="7"/>
  <c r="Z126" i="7"/>
  <c r="Y123" i="7"/>
  <c r="Y125" i="7"/>
  <c r="Z123" i="7"/>
  <c r="Y120" i="7"/>
  <c r="Y122" i="7"/>
  <c r="Z120" i="7"/>
  <c r="Y117" i="7"/>
  <c r="Y119" i="7"/>
  <c r="Z117" i="7"/>
  <c r="Y114" i="7"/>
  <c r="Y116" i="7"/>
  <c r="Z114" i="7"/>
  <c r="Y111" i="7"/>
  <c r="Y113" i="7"/>
  <c r="Z111" i="7"/>
  <c r="Y108" i="7"/>
  <c r="Y110" i="7"/>
  <c r="Z108" i="7"/>
  <c r="Y105" i="7"/>
  <c r="Y107" i="7"/>
  <c r="Z105" i="7"/>
  <c r="AD117" i="7" l="1"/>
  <c r="AC117" i="7"/>
  <c r="AD135" i="7"/>
  <c r="AC135" i="7"/>
  <c r="AC129" i="7"/>
  <c r="AD129" i="7"/>
  <c r="AC132" i="7"/>
  <c r="AD132" i="7"/>
  <c r="AD126" i="7"/>
  <c r="AC126" i="7"/>
  <c r="AC123" i="7"/>
  <c r="AD123" i="7"/>
  <c r="AC120" i="7"/>
  <c r="AD120" i="7"/>
  <c r="AC114" i="7"/>
  <c r="AD114" i="7"/>
  <c r="AC111" i="7"/>
  <c r="AD111" i="7"/>
  <c r="AC118" i="7"/>
  <c r="AD118" i="7"/>
  <c r="AD108" i="7"/>
  <c r="AC108" i="7"/>
  <c r="AC105" i="7"/>
  <c r="AD105" i="7"/>
  <c r="AD102" i="7"/>
  <c r="AC102" i="7"/>
  <c r="Y103" i="7" l="1"/>
  <c r="Z104" i="7"/>
  <c r="Z103" i="7"/>
  <c r="Y102" i="7"/>
  <c r="Y104" i="7"/>
  <c r="Z102" i="7"/>
  <c r="I4" i="11" l="1"/>
  <c r="F49" i="7"/>
  <c r="G49" i="7"/>
  <c r="F50" i="7"/>
  <c r="G50" i="7"/>
  <c r="I27" i="11"/>
  <c r="I26" i="11"/>
  <c r="I25" i="11"/>
  <c r="I24" i="11"/>
  <c r="I23" i="11"/>
  <c r="I22" i="11"/>
  <c r="I21" i="11"/>
  <c r="I20" i="11"/>
  <c r="I19" i="11"/>
  <c r="I18" i="11"/>
  <c r="I17" i="11"/>
  <c r="I16" i="11"/>
  <c r="I15" i="11"/>
  <c r="I14" i="11"/>
  <c r="I13" i="11"/>
  <c r="I12" i="11"/>
  <c r="I11" i="11"/>
  <c r="I10" i="11"/>
  <c r="I9" i="11"/>
  <c r="I8" i="11"/>
  <c r="I7" i="11"/>
  <c r="I6" i="11"/>
  <c r="I5" i="11"/>
  <c r="E99" i="7"/>
  <c r="D99" i="7"/>
  <c r="E96" i="7"/>
  <c r="D96" i="7"/>
  <c r="E93" i="7"/>
  <c r="D93" i="7"/>
  <c r="E90" i="7"/>
  <c r="D90" i="7"/>
  <c r="E87" i="7"/>
  <c r="D87" i="7"/>
  <c r="E84" i="7"/>
  <c r="D84" i="7"/>
  <c r="E78" i="7"/>
  <c r="Z79" i="7" s="1"/>
  <c r="D78" i="7"/>
  <c r="E75" i="7"/>
  <c r="Z75" i="7" s="1"/>
  <c r="D75" i="7"/>
  <c r="E72" i="7"/>
  <c r="Z72" i="7" s="1"/>
  <c r="D72" i="7"/>
  <c r="E69" i="7"/>
  <c r="D69" i="7"/>
  <c r="E66" i="7"/>
  <c r="D66" i="7"/>
  <c r="E63" i="7"/>
  <c r="Z64" i="7" s="1"/>
  <c r="D63" i="7"/>
  <c r="E60" i="7"/>
  <c r="D60" i="7"/>
  <c r="E57" i="7"/>
  <c r="D57" i="7"/>
  <c r="E54" i="7"/>
  <c r="D54" i="7"/>
  <c r="E51" i="7"/>
  <c r="D51" i="7"/>
  <c r="E48" i="7"/>
  <c r="D48" i="7"/>
  <c r="E45" i="7"/>
  <c r="D45" i="7"/>
  <c r="E42" i="7"/>
  <c r="D42" i="7"/>
  <c r="E39" i="7"/>
  <c r="D39" i="7"/>
  <c r="E36" i="7"/>
  <c r="D36" i="7"/>
  <c r="E33" i="7"/>
  <c r="D33" i="7"/>
  <c r="E30" i="7"/>
  <c r="D30" i="7"/>
  <c r="Y31" i="7" s="1"/>
  <c r="E27" i="7"/>
  <c r="D27" i="7"/>
  <c r="E24" i="7"/>
  <c r="D24" i="7"/>
  <c r="E21" i="7"/>
  <c r="Z22" i="7" s="1"/>
  <c r="D21" i="7"/>
  <c r="E18" i="7"/>
  <c r="D18" i="7"/>
  <c r="E15" i="7"/>
  <c r="D15" i="7"/>
  <c r="I101" i="7"/>
  <c r="H101" i="7"/>
  <c r="G101" i="7"/>
  <c r="F101" i="7"/>
  <c r="I100" i="7"/>
  <c r="H100" i="7"/>
  <c r="G100" i="7"/>
  <c r="F100" i="7"/>
  <c r="I99" i="7"/>
  <c r="H99" i="7"/>
  <c r="G99" i="7"/>
  <c r="F99" i="7"/>
  <c r="I98" i="7"/>
  <c r="H98" i="7"/>
  <c r="G98" i="7"/>
  <c r="F98" i="7"/>
  <c r="I97" i="7"/>
  <c r="H97" i="7"/>
  <c r="G97" i="7"/>
  <c r="F97" i="7"/>
  <c r="I96" i="7"/>
  <c r="H96" i="7"/>
  <c r="G96" i="7"/>
  <c r="F96" i="7"/>
  <c r="I95" i="7"/>
  <c r="I94" i="7"/>
  <c r="H94" i="7"/>
  <c r="G94" i="7"/>
  <c r="F94" i="7"/>
  <c r="I93" i="7"/>
  <c r="H93" i="7"/>
  <c r="G93" i="7"/>
  <c r="F93" i="7"/>
  <c r="I92" i="7"/>
  <c r="H92" i="7"/>
  <c r="G92" i="7"/>
  <c r="F92" i="7"/>
  <c r="I91" i="7"/>
  <c r="H91" i="7"/>
  <c r="G91" i="7"/>
  <c r="F91" i="7"/>
  <c r="I90" i="7"/>
  <c r="H90" i="7"/>
  <c r="G90" i="7"/>
  <c r="F90" i="7"/>
  <c r="I89" i="7"/>
  <c r="H89" i="7"/>
  <c r="G89" i="7"/>
  <c r="F89" i="7"/>
  <c r="I88" i="7"/>
  <c r="H88" i="7"/>
  <c r="G88" i="7"/>
  <c r="F88" i="7"/>
  <c r="I87" i="7"/>
  <c r="H87" i="7"/>
  <c r="G87" i="7"/>
  <c r="F87" i="7"/>
  <c r="I86" i="7"/>
  <c r="H86" i="7"/>
  <c r="G86" i="7"/>
  <c r="F86" i="7"/>
  <c r="I85" i="7"/>
  <c r="H85" i="7"/>
  <c r="G85" i="7"/>
  <c r="F85" i="7"/>
  <c r="I84" i="7"/>
  <c r="H84" i="7"/>
  <c r="G84" i="7"/>
  <c r="F84" i="7"/>
  <c r="I83" i="7"/>
  <c r="H83" i="7"/>
  <c r="G83" i="7"/>
  <c r="F83" i="7"/>
  <c r="I82" i="7"/>
  <c r="H82" i="7"/>
  <c r="G82" i="7"/>
  <c r="F82" i="7"/>
  <c r="I81" i="7"/>
  <c r="H81" i="7"/>
  <c r="G81" i="7"/>
  <c r="F81" i="7"/>
  <c r="I80" i="7"/>
  <c r="H80" i="7"/>
  <c r="G80" i="7"/>
  <c r="F80" i="7"/>
  <c r="I79" i="7"/>
  <c r="H79" i="7"/>
  <c r="G79" i="7"/>
  <c r="F79" i="7"/>
  <c r="I78" i="7"/>
  <c r="H78" i="7"/>
  <c r="G78" i="7"/>
  <c r="F78" i="7"/>
  <c r="I77" i="7"/>
  <c r="H77" i="7"/>
  <c r="G77" i="7"/>
  <c r="F77" i="7"/>
  <c r="I76" i="7"/>
  <c r="H76" i="7"/>
  <c r="G76" i="7"/>
  <c r="F76" i="7"/>
  <c r="I75" i="7"/>
  <c r="H75" i="7"/>
  <c r="G75" i="7"/>
  <c r="F75" i="7"/>
  <c r="I74" i="7"/>
  <c r="H74" i="7"/>
  <c r="G74" i="7"/>
  <c r="F74" i="7"/>
  <c r="I73" i="7"/>
  <c r="H73" i="7"/>
  <c r="G73" i="7"/>
  <c r="F73" i="7"/>
  <c r="I72" i="7"/>
  <c r="H72" i="7"/>
  <c r="G72" i="7"/>
  <c r="F72" i="7"/>
  <c r="I71" i="7"/>
  <c r="H71" i="7"/>
  <c r="G71" i="7"/>
  <c r="F71" i="7"/>
  <c r="I70" i="7"/>
  <c r="H70" i="7"/>
  <c r="G70" i="7"/>
  <c r="F70" i="7"/>
  <c r="I69" i="7"/>
  <c r="H69" i="7"/>
  <c r="G69" i="7"/>
  <c r="F69" i="7"/>
  <c r="I68" i="7"/>
  <c r="H68" i="7"/>
  <c r="G68" i="7"/>
  <c r="F68" i="7"/>
  <c r="I67" i="7"/>
  <c r="H67" i="7"/>
  <c r="G67" i="7"/>
  <c r="F67" i="7"/>
  <c r="I66" i="7"/>
  <c r="H66" i="7"/>
  <c r="G66" i="7"/>
  <c r="F66" i="7"/>
  <c r="I65" i="7"/>
  <c r="H65" i="7"/>
  <c r="G65" i="7"/>
  <c r="F65" i="7"/>
  <c r="I64" i="7"/>
  <c r="H64" i="7"/>
  <c r="G64" i="7"/>
  <c r="F64" i="7"/>
  <c r="I63" i="7"/>
  <c r="H63" i="7"/>
  <c r="G63" i="7"/>
  <c r="F63" i="7"/>
  <c r="I62" i="7"/>
  <c r="H62" i="7"/>
  <c r="G62" i="7"/>
  <c r="F62" i="7"/>
  <c r="I61" i="7"/>
  <c r="H61" i="7"/>
  <c r="G61" i="7"/>
  <c r="F61" i="7"/>
  <c r="I60" i="7"/>
  <c r="H60" i="7"/>
  <c r="G60" i="7"/>
  <c r="F60" i="7"/>
  <c r="I59" i="7"/>
  <c r="H59" i="7"/>
  <c r="G59" i="7"/>
  <c r="F59" i="7"/>
  <c r="I58" i="7"/>
  <c r="H58" i="7"/>
  <c r="G58" i="7"/>
  <c r="F58" i="7"/>
  <c r="I57" i="7"/>
  <c r="H57" i="7"/>
  <c r="G57" i="7"/>
  <c r="F57" i="7"/>
  <c r="I56" i="7"/>
  <c r="H56" i="7"/>
  <c r="G56" i="7"/>
  <c r="F56" i="7"/>
  <c r="I55" i="7"/>
  <c r="H55" i="7"/>
  <c r="G55" i="7"/>
  <c r="F55" i="7"/>
  <c r="I54" i="7"/>
  <c r="H54" i="7"/>
  <c r="G54" i="7"/>
  <c r="F54" i="7"/>
  <c r="I53" i="7"/>
  <c r="H53" i="7"/>
  <c r="G53" i="7"/>
  <c r="F53" i="7"/>
  <c r="I52" i="7"/>
  <c r="H52" i="7"/>
  <c r="G52" i="7"/>
  <c r="F52" i="7"/>
  <c r="I51" i="7"/>
  <c r="H51" i="7"/>
  <c r="G51" i="7"/>
  <c r="F51" i="7"/>
  <c r="I50" i="7"/>
  <c r="H50" i="7"/>
  <c r="I49" i="7"/>
  <c r="H49" i="7"/>
  <c r="I48" i="7"/>
  <c r="H48" i="7"/>
  <c r="G48" i="7"/>
  <c r="F48" i="7"/>
  <c r="I47" i="7"/>
  <c r="H47" i="7"/>
  <c r="G47" i="7"/>
  <c r="F47" i="7"/>
  <c r="I46" i="7"/>
  <c r="H46" i="7"/>
  <c r="G46" i="7"/>
  <c r="F46" i="7"/>
  <c r="I45" i="7"/>
  <c r="H45" i="7"/>
  <c r="G45" i="7"/>
  <c r="F45" i="7"/>
  <c r="I44" i="7"/>
  <c r="H44" i="7"/>
  <c r="G44" i="7"/>
  <c r="F44" i="7"/>
  <c r="I43" i="7"/>
  <c r="H43" i="7"/>
  <c r="G43" i="7"/>
  <c r="F43" i="7"/>
  <c r="I42" i="7"/>
  <c r="H42" i="7"/>
  <c r="G42" i="7"/>
  <c r="F42" i="7"/>
  <c r="I41" i="7"/>
  <c r="H41" i="7"/>
  <c r="G41" i="7"/>
  <c r="F41" i="7"/>
  <c r="I40" i="7"/>
  <c r="H40" i="7"/>
  <c r="G40" i="7"/>
  <c r="F40" i="7"/>
  <c r="I39" i="7"/>
  <c r="H39" i="7"/>
  <c r="G39" i="7"/>
  <c r="F39" i="7"/>
  <c r="I38" i="7"/>
  <c r="H38" i="7"/>
  <c r="G38" i="7"/>
  <c r="F38" i="7"/>
  <c r="I37" i="7"/>
  <c r="H37" i="7"/>
  <c r="G37" i="7"/>
  <c r="F37" i="7"/>
  <c r="I36" i="7"/>
  <c r="H36" i="7"/>
  <c r="G36" i="7"/>
  <c r="F36" i="7"/>
  <c r="I35" i="7"/>
  <c r="H35" i="7"/>
  <c r="G35" i="7"/>
  <c r="F35" i="7"/>
  <c r="I34" i="7"/>
  <c r="H34" i="7"/>
  <c r="G34" i="7"/>
  <c r="F34" i="7"/>
  <c r="I33" i="7"/>
  <c r="H33" i="7"/>
  <c r="G33" i="7"/>
  <c r="F33" i="7"/>
  <c r="I32" i="7"/>
  <c r="H32" i="7"/>
  <c r="G32" i="7"/>
  <c r="F32" i="7"/>
  <c r="I31" i="7"/>
  <c r="H31" i="7"/>
  <c r="G31" i="7"/>
  <c r="F31" i="7"/>
  <c r="I30" i="7"/>
  <c r="H30" i="7"/>
  <c r="G30" i="7"/>
  <c r="F30" i="7"/>
  <c r="I29" i="7"/>
  <c r="H29" i="7"/>
  <c r="G29" i="7"/>
  <c r="F29" i="7"/>
  <c r="I28" i="7"/>
  <c r="H28" i="7"/>
  <c r="G28" i="7"/>
  <c r="F28" i="7"/>
  <c r="I27" i="7"/>
  <c r="H27" i="7"/>
  <c r="G27" i="7"/>
  <c r="F27" i="7"/>
  <c r="I26" i="7"/>
  <c r="H26" i="7"/>
  <c r="G26" i="7"/>
  <c r="F26" i="7"/>
  <c r="I25" i="7"/>
  <c r="H25" i="7"/>
  <c r="G25" i="7"/>
  <c r="F25" i="7"/>
  <c r="I24" i="7"/>
  <c r="H24" i="7"/>
  <c r="G24" i="7"/>
  <c r="F24" i="7"/>
  <c r="I23" i="7"/>
  <c r="H23" i="7"/>
  <c r="G23" i="7"/>
  <c r="F23" i="7"/>
  <c r="I22" i="7"/>
  <c r="H22" i="7"/>
  <c r="G22" i="7"/>
  <c r="F22" i="7"/>
  <c r="I21" i="7"/>
  <c r="H21" i="7"/>
  <c r="G21" i="7"/>
  <c r="F21" i="7"/>
  <c r="I20" i="7"/>
  <c r="H20" i="7"/>
  <c r="G20" i="7"/>
  <c r="F20" i="7"/>
  <c r="I19" i="7"/>
  <c r="H19" i="7"/>
  <c r="G19" i="7"/>
  <c r="F19" i="7"/>
  <c r="I18" i="7"/>
  <c r="H18" i="7"/>
  <c r="G18" i="7"/>
  <c r="F18" i="7"/>
  <c r="I17" i="7"/>
  <c r="H17" i="7"/>
  <c r="G17" i="7"/>
  <c r="F17" i="7"/>
  <c r="I16" i="7"/>
  <c r="H16" i="7"/>
  <c r="G16" i="7"/>
  <c r="F16" i="7"/>
  <c r="I15" i="7"/>
  <c r="H15" i="7"/>
  <c r="G15" i="7"/>
  <c r="F15" i="7"/>
  <c r="I14" i="7"/>
  <c r="H14" i="7"/>
  <c r="G14" i="7"/>
  <c r="F14" i="7"/>
  <c r="I13" i="7"/>
  <c r="H13" i="7"/>
  <c r="G13" i="7"/>
  <c r="F13" i="7"/>
  <c r="I12" i="7"/>
  <c r="H12" i="7"/>
  <c r="G12" i="7"/>
  <c r="F12" i="7"/>
  <c r="I11" i="7"/>
  <c r="H11" i="7"/>
  <c r="G11" i="7"/>
  <c r="F11" i="7"/>
  <c r="I10" i="7"/>
  <c r="H10" i="7"/>
  <c r="G10" i="7"/>
  <c r="F10" i="7"/>
  <c r="I9" i="7"/>
  <c r="H9" i="7"/>
  <c r="G9" i="7"/>
  <c r="F9" i="7"/>
  <c r="E12" i="7"/>
  <c r="D12" i="7"/>
  <c r="E9" i="7"/>
  <c r="Z11" i="7" s="1"/>
  <c r="D9" i="7"/>
  <c r="R3" i="7"/>
  <c r="T3" i="7" s="1"/>
  <c r="R92" i="7"/>
  <c r="T92" i="7" s="1"/>
  <c r="R94" i="7"/>
  <c r="T94" i="7" s="1"/>
  <c r="E3" i="7"/>
  <c r="E6" i="7"/>
  <c r="D81" i="7"/>
  <c r="D3" i="7"/>
  <c r="Y3" i="7" s="1"/>
  <c r="D6" i="7"/>
  <c r="E81" i="7"/>
  <c r="F3" i="7"/>
  <c r="G3" i="7"/>
  <c r="H3" i="7"/>
  <c r="I3" i="7"/>
  <c r="R4" i="7"/>
  <c r="T4" i="7" s="1"/>
  <c r="R5" i="7"/>
  <c r="T5" i="7" s="1"/>
  <c r="F4" i="7"/>
  <c r="G4" i="7"/>
  <c r="H4" i="7"/>
  <c r="I4" i="7"/>
  <c r="F5" i="7"/>
  <c r="G5" i="7"/>
  <c r="H5" i="7"/>
  <c r="I5" i="7"/>
  <c r="F6" i="7"/>
  <c r="G6" i="7"/>
  <c r="H6" i="7"/>
  <c r="I6" i="7"/>
  <c r="R6" i="7"/>
  <c r="T6" i="7" s="1"/>
  <c r="F7" i="7"/>
  <c r="G7" i="7"/>
  <c r="H7" i="7"/>
  <c r="I7" i="7"/>
  <c r="R7" i="7"/>
  <c r="T7" i="7" s="1"/>
  <c r="F8" i="7"/>
  <c r="G8" i="7"/>
  <c r="H8" i="7"/>
  <c r="R8" i="7"/>
  <c r="T8" i="7" s="1"/>
  <c r="I8" i="7"/>
  <c r="R9" i="7"/>
  <c r="T9" i="7" s="1"/>
  <c r="R10" i="7"/>
  <c r="T10" i="7" s="1"/>
  <c r="R11" i="7"/>
  <c r="T11" i="7" s="1"/>
  <c r="R12" i="7"/>
  <c r="R13" i="7"/>
  <c r="T13" i="7" s="1"/>
  <c r="R14" i="7"/>
  <c r="T14" i="7" s="1"/>
  <c r="R15" i="7"/>
  <c r="R16" i="7"/>
  <c r="T16" i="7" s="1"/>
  <c r="R17" i="7"/>
  <c r="T17" i="7" s="1"/>
  <c r="R18" i="7"/>
  <c r="T18" i="7" s="1"/>
  <c r="R19" i="7"/>
  <c r="T19" i="7" s="1"/>
  <c r="R20" i="7"/>
  <c r="T20" i="7" s="1"/>
  <c r="R21" i="7"/>
  <c r="R22" i="7"/>
  <c r="T22" i="7" s="1"/>
  <c r="R23" i="7"/>
  <c r="T23" i="7" s="1"/>
  <c r="R24" i="7"/>
  <c r="R25" i="7"/>
  <c r="T25" i="7" s="1"/>
  <c r="R26" i="7"/>
  <c r="T26" i="7" s="1"/>
  <c r="R27" i="7"/>
  <c r="R28" i="7"/>
  <c r="T28" i="7" s="1"/>
  <c r="R29" i="7"/>
  <c r="T29" i="7" s="1"/>
  <c r="R30" i="7"/>
  <c r="T30" i="7" s="1"/>
  <c r="R31" i="7"/>
  <c r="T31" i="7" s="1"/>
  <c r="R32" i="7"/>
  <c r="T32" i="7" s="1"/>
  <c r="R33" i="7"/>
  <c r="T33" i="7" s="1"/>
  <c r="R34" i="7"/>
  <c r="T34" i="7" s="1"/>
  <c r="R35" i="7"/>
  <c r="T35" i="7" s="1"/>
  <c r="R36" i="7"/>
  <c r="R37" i="7"/>
  <c r="T37" i="7" s="1"/>
  <c r="R38" i="7"/>
  <c r="T38" i="7" s="1"/>
  <c r="R39" i="7"/>
  <c r="R40" i="7"/>
  <c r="T40" i="7" s="1"/>
  <c r="R41" i="7"/>
  <c r="T41" i="7" s="1"/>
  <c r="R42" i="7"/>
  <c r="R43" i="7"/>
  <c r="T43" i="7" s="1"/>
  <c r="R44" i="7"/>
  <c r="T44" i="7" s="1"/>
  <c r="R45" i="7"/>
  <c r="R46" i="7"/>
  <c r="T46" i="7" s="1"/>
  <c r="R47" i="7"/>
  <c r="T47" i="7" s="1"/>
  <c r="R48" i="7"/>
  <c r="T48" i="7" s="1"/>
  <c r="R49" i="7"/>
  <c r="T49" i="7" s="1"/>
  <c r="R50" i="7"/>
  <c r="T50" i="7" s="1"/>
  <c r="R51" i="7"/>
  <c r="T51" i="7" s="1"/>
  <c r="R52" i="7"/>
  <c r="T52" i="7" s="1"/>
  <c r="R53" i="7"/>
  <c r="T53" i="7" s="1"/>
  <c r="R54" i="7"/>
  <c r="R55" i="7"/>
  <c r="T55" i="7" s="1"/>
  <c r="R56" i="7"/>
  <c r="T56" i="7" s="1"/>
  <c r="R57" i="7"/>
  <c r="R58" i="7"/>
  <c r="T58" i="7" s="1"/>
  <c r="R59" i="7"/>
  <c r="T59" i="7" s="1"/>
  <c r="R60" i="7"/>
  <c r="R61" i="7"/>
  <c r="T61" i="7" s="1"/>
  <c r="R62" i="7"/>
  <c r="T62" i="7" s="1"/>
  <c r="R63" i="7"/>
  <c r="R64" i="7"/>
  <c r="T64" i="7" s="1"/>
  <c r="R65" i="7"/>
  <c r="T65" i="7" s="1"/>
  <c r="R66" i="7"/>
  <c r="R67" i="7"/>
  <c r="T67" i="7" s="1"/>
  <c r="R68" i="7"/>
  <c r="T68" i="7" s="1"/>
  <c r="R69" i="7"/>
  <c r="T69" i="7" s="1"/>
  <c r="R70" i="7"/>
  <c r="T70" i="7" s="1"/>
  <c r="R71" i="7"/>
  <c r="T71" i="7" s="1"/>
  <c r="R72" i="7"/>
  <c r="T72" i="7" s="1"/>
  <c r="R73" i="7"/>
  <c r="T73" i="7" s="1"/>
  <c r="R74" i="7"/>
  <c r="T74" i="7" s="1"/>
  <c r="R75" i="7"/>
  <c r="R76" i="7"/>
  <c r="T76" i="7" s="1"/>
  <c r="R77" i="7"/>
  <c r="T77" i="7" s="1"/>
  <c r="R78" i="7"/>
  <c r="R79" i="7"/>
  <c r="T79" i="7" s="1"/>
  <c r="R80" i="7"/>
  <c r="T80" i="7" s="1"/>
  <c r="R81" i="7"/>
  <c r="R82" i="7"/>
  <c r="T82" i="7" s="1"/>
  <c r="R83" i="7"/>
  <c r="T83" i="7" s="1"/>
  <c r="R84" i="7"/>
  <c r="R85" i="7"/>
  <c r="T85" i="7" s="1"/>
  <c r="R86" i="7"/>
  <c r="T86" i="7" s="1"/>
  <c r="R87" i="7"/>
  <c r="R88" i="7"/>
  <c r="T88" i="7" s="1"/>
  <c r="R89" i="7"/>
  <c r="T89" i="7" s="1"/>
  <c r="R90" i="7"/>
  <c r="R91" i="7"/>
  <c r="T91" i="7" s="1"/>
  <c r="R93" i="7"/>
  <c r="T95" i="7"/>
  <c r="R96" i="7"/>
  <c r="R97" i="7"/>
  <c r="T97" i="7" s="1"/>
  <c r="R98" i="7"/>
  <c r="T98" i="7" s="1"/>
  <c r="R99" i="7"/>
  <c r="T99" i="7" s="1"/>
  <c r="R100" i="7"/>
  <c r="T100" i="7" s="1"/>
  <c r="R101" i="7"/>
  <c r="T101" i="7" s="1"/>
  <c r="Z67" i="7" l="1"/>
  <c r="J23" i="11"/>
  <c r="J17" i="11"/>
  <c r="J11" i="11"/>
  <c r="J5" i="11"/>
  <c r="AD73" i="7"/>
  <c r="AC73" i="7"/>
  <c r="AD71" i="7"/>
  <c r="AC71" i="7"/>
  <c r="AD69" i="7"/>
  <c r="AC69" i="7"/>
  <c r="AC67" i="7"/>
  <c r="AD67" i="7"/>
  <c r="AD65" i="7"/>
  <c r="AC65" i="7"/>
  <c r="AD61" i="7"/>
  <c r="AC61" i="7"/>
  <c r="AD59" i="7"/>
  <c r="AC59" i="7"/>
  <c r="AD55" i="7"/>
  <c r="AC55" i="7"/>
  <c r="AD53" i="7"/>
  <c r="AC53" i="7"/>
  <c r="AC51" i="7"/>
  <c r="AD51" i="7"/>
  <c r="AC49" i="7"/>
  <c r="AD49" i="7"/>
  <c r="AC47" i="7"/>
  <c r="AD47" i="7"/>
  <c r="AC43" i="7"/>
  <c r="AD43" i="7"/>
  <c r="AC41" i="7"/>
  <c r="AD41" i="7"/>
  <c r="AC37" i="7"/>
  <c r="AD37" i="7"/>
  <c r="AC35" i="7"/>
  <c r="AD35" i="7"/>
  <c r="AC33" i="7"/>
  <c r="AD33" i="7"/>
  <c r="AC31" i="7"/>
  <c r="AD31" i="7"/>
  <c r="AC29" i="7"/>
  <c r="AD29" i="7"/>
  <c r="AD95" i="7"/>
  <c r="AC95" i="7"/>
  <c r="AD74" i="7"/>
  <c r="AC74" i="7"/>
  <c r="AD72" i="7"/>
  <c r="AC72" i="7"/>
  <c r="AD70" i="7"/>
  <c r="AC70" i="7"/>
  <c r="AD68" i="7"/>
  <c r="AC68" i="7"/>
  <c r="AC64" i="7"/>
  <c r="AD64" i="7"/>
  <c r="AC62" i="7"/>
  <c r="AD62" i="7"/>
  <c r="AD58" i="7"/>
  <c r="AC58" i="7"/>
  <c r="AD56" i="7"/>
  <c r="AC56" i="7"/>
  <c r="AC52" i="7"/>
  <c r="AD52" i="7"/>
  <c r="AC50" i="7"/>
  <c r="AD50" i="7"/>
  <c r="AC48" i="7"/>
  <c r="AD48" i="7"/>
  <c r="AC46" i="7"/>
  <c r="AD46" i="7"/>
  <c r="AC44" i="7"/>
  <c r="AD44" i="7"/>
  <c r="AC40" i="7"/>
  <c r="AD40" i="7"/>
  <c r="AC38" i="7"/>
  <c r="AD38" i="7"/>
  <c r="AC34" i="7"/>
  <c r="AD34" i="7"/>
  <c r="AC32" i="7"/>
  <c r="AD32" i="7"/>
  <c r="AC30" i="7"/>
  <c r="AD30" i="7"/>
  <c r="AC28" i="7"/>
  <c r="AD28" i="7"/>
  <c r="AC26" i="7"/>
  <c r="AD26" i="7"/>
  <c r="AC22" i="7"/>
  <c r="AD22" i="7"/>
  <c r="AC20" i="7"/>
  <c r="AD20" i="7"/>
  <c r="AC18" i="7"/>
  <c r="AD18" i="7"/>
  <c r="AC16" i="7"/>
  <c r="AD16" i="7"/>
  <c r="AC14" i="7"/>
  <c r="AD14" i="7"/>
  <c r="AC10" i="7"/>
  <c r="AD10" i="7"/>
  <c r="AC6" i="7"/>
  <c r="AD6" i="7"/>
  <c r="AC4" i="7"/>
  <c r="AD4" i="7"/>
  <c r="AC3" i="7"/>
  <c r="AD3" i="7"/>
  <c r="AC25" i="7"/>
  <c r="AD25" i="7"/>
  <c r="AC23" i="7"/>
  <c r="AD23" i="7"/>
  <c r="AC19" i="7"/>
  <c r="AD19" i="7"/>
  <c r="AC17" i="7"/>
  <c r="AD17" i="7"/>
  <c r="AC13" i="7"/>
  <c r="AD13" i="7"/>
  <c r="AC11" i="7"/>
  <c r="AD11" i="7"/>
  <c r="AC9" i="7"/>
  <c r="AD9" i="7"/>
  <c r="AC8" i="7"/>
  <c r="AD8" i="7"/>
  <c r="AC7" i="7"/>
  <c r="AD7" i="7"/>
  <c r="AC5" i="7"/>
  <c r="AD5" i="7"/>
  <c r="AC101" i="7"/>
  <c r="AD101" i="7"/>
  <c r="AC98" i="7"/>
  <c r="AD98" i="7"/>
  <c r="AC100" i="7"/>
  <c r="AD100" i="7"/>
  <c r="AC97" i="7"/>
  <c r="AD97" i="7"/>
  <c r="AC99" i="7"/>
  <c r="AD99" i="7"/>
  <c r="AD94" i="7"/>
  <c r="AC94" i="7"/>
  <c r="AC92" i="7"/>
  <c r="AD92" i="7"/>
  <c r="AC86" i="7"/>
  <c r="AD86" i="7"/>
  <c r="AC91" i="7"/>
  <c r="AD91" i="7"/>
  <c r="AD89" i="7"/>
  <c r="AC89" i="7"/>
  <c r="AC85" i="7"/>
  <c r="AD85" i="7"/>
  <c r="AD88" i="7"/>
  <c r="AC88" i="7"/>
  <c r="AC80" i="7"/>
  <c r="AD80" i="7"/>
  <c r="AD79" i="7"/>
  <c r="AC79" i="7"/>
  <c r="AC83" i="7"/>
  <c r="AD83" i="7"/>
  <c r="AC82" i="7"/>
  <c r="AD82" i="7"/>
  <c r="AC77" i="7"/>
  <c r="AD77" i="7"/>
  <c r="AC76" i="7"/>
  <c r="AD76" i="7"/>
  <c r="S94" i="7"/>
  <c r="S97" i="7"/>
  <c r="S100" i="7"/>
  <c r="T96" i="7"/>
  <c r="T93" i="7"/>
  <c r="S88" i="7"/>
  <c r="T87" i="7"/>
  <c r="S85" i="7"/>
  <c r="T84" i="7"/>
  <c r="S91" i="7"/>
  <c r="T90" i="7"/>
  <c r="S82" i="7"/>
  <c r="T81" i="7"/>
  <c r="S79" i="7"/>
  <c r="T78" i="7"/>
  <c r="S76" i="7"/>
  <c r="T75" i="7"/>
  <c r="S73" i="7"/>
  <c r="S70" i="7"/>
  <c r="S67" i="7"/>
  <c r="T66" i="7"/>
  <c r="S64" i="7"/>
  <c r="T63" i="7"/>
  <c r="S61" i="7"/>
  <c r="T60" i="7"/>
  <c r="S58" i="7"/>
  <c r="T57" i="7"/>
  <c r="S55" i="7"/>
  <c r="T54" i="7"/>
  <c r="S52" i="7"/>
  <c r="S49" i="7"/>
  <c r="S43" i="7"/>
  <c r="S40" i="7"/>
  <c r="S46" i="7"/>
  <c r="T42" i="7"/>
  <c r="T39" i="7"/>
  <c r="T45" i="7"/>
  <c r="S34" i="7"/>
  <c r="S31" i="7"/>
  <c r="S37" i="7"/>
  <c r="T36" i="7"/>
  <c r="S22" i="7"/>
  <c r="S25" i="7"/>
  <c r="S28" i="7"/>
  <c r="T27" i="7"/>
  <c r="T24" i="7"/>
  <c r="T21" i="7"/>
  <c r="S19" i="7"/>
  <c r="S13" i="7"/>
  <c r="T12" i="7"/>
  <c r="S16" i="7"/>
  <c r="T15" i="7"/>
  <c r="S10" i="7"/>
  <c r="Z50" i="7"/>
  <c r="Z62" i="7"/>
  <c r="Y82" i="7"/>
  <c r="Y7" i="7"/>
  <c r="Y20" i="7"/>
  <c r="Y23" i="7"/>
  <c r="Y24" i="7"/>
  <c r="Y28" i="7"/>
  <c r="Y32" i="7"/>
  <c r="Y34" i="7"/>
  <c r="Y37" i="7"/>
  <c r="Y40" i="7"/>
  <c r="Y47" i="7"/>
  <c r="Y48" i="7"/>
  <c r="Y53" i="7"/>
  <c r="Y55" i="7"/>
  <c r="Y58" i="7"/>
  <c r="Y61" i="7"/>
  <c r="Y68" i="7"/>
  <c r="Y72" i="7"/>
  <c r="Y77" i="7"/>
  <c r="Y80" i="7"/>
  <c r="Y84" i="7"/>
  <c r="Y89" i="7"/>
  <c r="Y90" i="7"/>
  <c r="Z83" i="7"/>
  <c r="Z10" i="7"/>
  <c r="Z16" i="7"/>
  <c r="Z19" i="7"/>
  <c r="Z21" i="7"/>
  <c r="Z25" i="7"/>
  <c r="Z27" i="7"/>
  <c r="Z30" i="7"/>
  <c r="Z37" i="7"/>
  <c r="Z41" i="7"/>
  <c r="Z65" i="7"/>
  <c r="Z73" i="7"/>
  <c r="Z77" i="7"/>
  <c r="Z78" i="7"/>
  <c r="Z84" i="7"/>
  <c r="Z87" i="7"/>
  <c r="Z92" i="7"/>
  <c r="Z94" i="7"/>
  <c r="Z96" i="7"/>
  <c r="Y94" i="7"/>
  <c r="Y97" i="7"/>
  <c r="Z81" i="7"/>
  <c r="Z17" i="7"/>
  <c r="Z85" i="7"/>
  <c r="Z88" i="7"/>
  <c r="Z66" i="7"/>
  <c r="Z74" i="7"/>
  <c r="Z69" i="7"/>
  <c r="J8" i="11"/>
  <c r="J14" i="11"/>
  <c r="J20" i="11"/>
  <c r="J26" i="11"/>
  <c r="Y54" i="7"/>
  <c r="Y19" i="7"/>
  <c r="Y101" i="7"/>
  <c r="Y59" i="7"/>
  <c r="Y63" i="7"/>
  <c r="Y16" i="7"/>
  <c r="Y87" i="7"/>
  <c r="Y26" i="7"/>
  <c r="Y99" i="7"/>
  <c r="Y50" i="7"/>
  <c r="Y35" i="7"/>
  <c r="Y57" i="7"/>
  <c r="Y15" i="7"/>
  <c r="Y25" i="7"/>
  <c r="Y56" i="7"/>
  <c r="Z5" i="7"/>
  <c r="Y41" i="7"/>
  <c r="Y62" i="7"/>
  <c r="Y45" i="7"/>
  <c r="Y49" i="7"/>
  <c r="Y18" i="7"/>
  <c r="Y95" i="7"/>
  <c r="Y60" i="7"/>
  <c r="Y38" i="7"/>
  <c r="Y36" i="7"/>
  <c r="Y52" i="7"/>
  <c r="Y17" i="7"/>
  <c r="Y51" i="7"/>
  <c r="Y39" i="7"/>
  <c r="Z93" i="7"/>
  <c r="Z95" i="7"/>
  <c r="Z91" i="7"/>
  <c r="Z86" i="7"/>
  <c r="Z89" i="7"/>
  <c r="Z68" i="7"/>
  <c r="Y93" i="7"/>
  <c r="Z98" i="7"/>
  <c r="Z76" i="7"/>
  <c r="Z71" i="7"/>
  <c r="Z70" i="7"/>
  <c r="Y100" i="7"/>
  <c r="Z90" i="7"/>
  <c r="Y65" i="7"/>
  <c r="Y64" i="7"/>
  <c r="Y67" i="7"/>
  <c r="Y66" i="7"/>
  <c r="Y92" i="7"/>
  <c r="Y91" i="7"/>
  <c r="Y98" i="7"/>
  <c r="Z101" i="7"/>
  <c r="Z99" i="7"/>
  <c r="Y70" i="7"/>
  <c r="Z100" i="7"/>
  <c r="Y96" i="7"/>
  <c r="Y83" i="7"/>
  <c r="Y81" i="7"/>
  <c r="Y14" i="7"/>
  <c r="Y13" i="7"/>
  <c r="Z15" i="7"/>
  <c r="Z18" i="7"/>
  <c r="Z20" i="7"/>
  <c r="Z33" i="7"/>
  <c r="Z35" i="7"/>
  <c r="Z34" i="7"/>
  <c r="Z40" i="7"/>
  <c r="Z42" i="7"/>
  <c r="Z49" i="7"/>
  <c r="Z48" i="7"/>
  <c r="Z52" i="7"/>
  <c r="Z51" i="7"/>
  <c r="Z53" i="7"/>
  <c r="Z61" i="7"/>
  <c r="S7" i="7"/>
  <c r="S4" i="7"/>
  <c r="Y12" i="7"/>
  <c r="Z29" i="7"/>
  <c r="Z31" i="7"/>
  <c r="Z44" i="7"/>
  <c r="Z28" i="7"/>
  <c r="Z32" i="7"/>
  <c r="Y30" i="7"/>
  <c r="Y6" i="7"/>
  <c r="Y8" i="7"/>
  <c r="Z82" i="7"/>
  <c r="Y5" i="7"/>
  <c r="Y4" i="7"/>
  <c r="Z6" i="7"/>
  <c r="Z7" i="7"/>
  <c r="Y10" i="7"/>
  <c r="Y9" i="7"/>
  <c r="Z14" i="7"/>
  <c r="Z23" i="7"/>
  <c r="Z26" i="7"/>
  <c r="Z24" i="7"/>
  <c r="Y42" i="7"/>
  <c r="Y43" i="7"/>
  <c r="Z46" i="7"/>
  <c r="Z45" i="7"/>
  <c r="Z54" i="7"/>
  <c r="Z55" i="7"/>
  <c r="Z56" i="7"/>
  <c r="Z58" i="7"/>
  <c r="Z57" i="7"/>
  <c r="Z59" i="7"/>
  <c r="Y69" i="7"/>
  <c r="Y71" i="7"/>
  <c r="Y74" i="7"/>
  <c r="Y73" i="7"/>
  <c r="Y76" i="7"/>
  <c r="Y75" i="7"/>
  <c r="Y78" i="7"/>
  <c r="Y79" i="7"/>
  <c r="Y88" i="7"/>
  <c r="Y22" i="7"/>
  <c r="Y21" i="7"/>
  <c r="Y44" i="7"/>
  <c r="Y46" i="7"/>
  <c r="Y11" i="7"/>
  <c r="Y29" i="7"/>
  <c r="Y27" i="7"/>
  <c r="Y33" i="7"/>
  <c r="Y86" i="7"/>
  <c r="Y85" i="7"/>
  <c r="Z13" i="7"/>
  <c r="Z9" i="7"/>
  <c r="Z80" i="7"/>
  <c r="Z39" i="7"/>
  <c r="Z4" i="7"/>
  <c r="Z97" i="7"/>
  <c r="Z8" i="7"/>
  <c r="Z60" i="7"/>
  <c r="Z63" i="7"/>
  <c r="Z43" i="7"/>
  <c r="Z12" i="7"/>
  <c r="Z38" i="7"/>
  <c r="Z36" i="7"/>
  <c r="Z3" i="7"/>
  <c r="Z47" i="7"/>
  <c r="AC21" i="7" l="1"/>
  <c r="AD21" i="7"/>
  <c r="AC27" i="7"/>
  <c r="AD27" i="7"/>
  <c r="AC36" i="7"/>
  <c r="AD36" i="7"/>
  <c r="AC45" i="7"/>
  <c r="AD45" i="7"/>
  <c r="AC42" i="7"/>
  <c r="AD42" i="7"/>
  <c r="AC54" i="7"/>
  <c r="AD54" i="7"/>
  <c r="AC57" i="7"/>
  <c r="AD57" i="7"/>
  <c r="AC60" i="7"/>
  <c r="AD60" i="7"/>
  <c r="AD63" i="7"/>
  <c r="AC63" i="7"/>
  <c r="AD66" i="7"/>
  <c r="AC66" i="7"/>
  <c r="AC15" i="7"/>
  <c r="AD15" i="7"/>
  <c r="AC12" i="7"/>
  <c r="AD12" i="7"/>
  <c r="AC24" i="7"/>
  <c r="AD24" i="7"/>
  <c r="AC39" i="7"/>
  <c r="AD39" i="7"/>
  <c r="AD96" i="7"/>
  <c r="AC96" i="7"/>
  <c r="AD93" i="7"/>
  <c r="AC93" i="7"/>
  <c r="AD90" i="7"/>
  <c r="AC90" i="7"/>
  <c r="AD84" i="7"/>
  <c r="AC84" i="7"/>
  <c r="AD87" i="7"/>
  <c r="AC87" i="7"/>
  <c r="AD81" i="7"/>
  <c r="AC81" i="7"/>
  <c r="AD78" i="7"/>
  <c r="AC78" i="7"/>
  <c r="AD75" i="7"/>
  <c r="AC75" i="7"/>
  <c r="U136" i="7"/>
  <c r="U121" i="7"/>
  <c r="U124" i="7"/>
  <c r="U16" i="7"/>
  <c r="AE16" i="7" s="1"/>
  <c r="U28" i="7"/>
  <c r="W28" i="7" s="1"/>
  <c r="U40" i="7"/>
  <c r="U52" i="7"/>
  <c r="AE52" i="7" s="1"/>
  <c r="U64" i="7"/>
  <c r="W64" i="7" s="1"/>
  <c r="U76" i="7"/>
  <c r="W76" i="7" s="1"/>
  <c r="U88" i="7"/>
  <c r="W88" i="7" s="1"/>
  <c r="U100" i="7"/>
  <c r="W100" i="7" s="1"/>
  <c r="U112" i="7"/>
  <c r="U7" i="7"/>
  <c r="W7" i="7" s="1"/>
  <c r="U19" i="7"/>
  <c r="AE19" i="7" s="1"/>
  <c r="U31" i="7"/>
  <c r="AE31" i="7" s="1"/>
  <c r="U43" i="7"/>
  <c r="AE43" i="7" s="1"/>
  <c r="U55" i="7"/>
  <c r="W55" i="7" s="1"/>
  <c r="U67" i="7"/>
  <c r="AE67" i="7" s="1"/>
  <c r="U79" i="7"/>
  <c r="U91" i="7"/>
  <c r="U103" i="7"/>
  <c r="U115" i="7"/>
  <c r="U133" i="7"/>
  <c r="U130" i="7"/>
  <c r="U127" i="7"/>
  <c r="U10" i="7"/>
  <c r="W10" i="7" s="1"/>
  <c r="U22" i="7"/>
  <c r="AE22" i="7" s="1"/>
  <c r="U34" i="7"/>
  <c r="W34" i="7" s="1"/>
  <c r="U46" i="7"/>
  <c r="U58" i="7"/>
  <c r="W58" i="7" s="1"/>
  <c r="U70" i="7"/>
  <c r="U82" i="7"/>
  <c r="W82" i="7" s="1"/>
  <c r="U94" i="7"/>
  <c r="AE94" i="7" s="1"/>
  <c r="U106" i="7"/>
  <c r="U118" i="7"/>
  <c r="W118" i="7" s="1"/>
  <c r="U13" i="7"/>
  <c r="U25" i="7"/>
  <c r="AE25" i="7" s="1"/>
  <c r="U37" i="7"/>
  <c r="AE37" i="7" s="1"/>
  <c r="U49" i="7"/>
  <c r="AE49" i="7" s="1"/>
  <c r="U61" i="7"/>
  <c r="W61" i="7" s="1"/>
  <c r="U73" i="7"/>
  <c r="AE73" i="7" s="1"/>
  <c r="U85" i="7"/>
  <c r="W85" i="7" s="1"/>
  <c r="U97" i="7"/>
  <c r="W97" i="7" s="1"/>
  <c r="U109" i="7"/>
  <c r="U4" i="7"/>
  <c r="AE4" i="7" s="1"/>
  <c r="W94" i="7"/>
  <c r="AE91" i="7"/>
  <c r="AE79" i="7"/>
  <c r="AD1" i="7" l="1"/>
  <c r="AC1" i="7"/>
  <c r="S15" i="12"/>
  <c r="S13" i="12"/>
  <c r="AE88" i="7"/>
  <c r="S39" i="12"/>
  <c r="S26" i="12"/>
  <c r="S33" i="12"/>
  <c r="S9" i="12"/>
  <c r="S12" i="12"/>
  <c r="S18" i="12"/>
  <c r="S10" i="12"/>
  <c r="S19" i="12"/>
  <c r="S16" i="12"/>
  <c r="S7" i="12"/>
  <c r="S20" i="12"/>
  <c r="S23" i="12"/>
  <c r="S8" i="12"/>
  <c r="S36" i="12"/>
  <c r="S34" i="12"/>
  <c r="AE100" i="7"/>
  <c r="S17" i="12"/>
  <c r="S11" i="12"/>
  <c r="S14" i="12"/>
  <c r="S27" i="12"/>
  <c r="S25" i="12"/>
  <c r="S22" i="12"/>
  <c r="S24" i="12"/>
  <c r="S5" i="12"/>
  <c r="S21" i="12"/>
  <c r="S6" i="12"/>
  <c r="S28" i="12"/>
  <c r="S35" i="12"/>
  <c r="S37" i="12"/>
  <c r="S38" i="12"/>
  <c r="AE85" i="7"/>
  <c r="AE127" i="7"/>
  <c r="W127" i="7"/>
  <c r="W133" i="7"/>
  <c r="AE133" i="7"/>
  <c r="W103" i="7"/>
  <c r="AE103" i="7"/>
  <c r="AE124" i="7"/>
  <c r="W124" i="7"/>
  <c r="AE136" i="7"/>
  <c r="W136" i="7"/>
  <c r="W109" i="7"/>
  <c r="AE109" i="7"/>
  <c r="AE106" i="7"/>
  <c r="W106" i="7"/>
  <c r="W130" i="7"/>
  <c r="AE130" i="7"/>
  <c r="AE115" i="7"/>
  <c r="W115" i="7"/>
  <c r="W112" i="7"/>
  <c r="AE112" i="7"/>
  <c r="AE121" i="7"/>
  <c r="W121" i="7"/>
  <c r="W91" i="7"/>
  <c r="AE118" i="7"/>
  <c r="AE97" i="7"/>
  <c r="W79" i="7"/>
  <c r="W67" i="7"/>
  <c r="AE76" i="7"/>
  <c r="AE61" i="7"/>
  <c r="AE64" i="7"/>
  <c r="W73" i="7"/>
  <c r="AE82" i="7"/>
  <c r="AE55" i="7"/>
  <c r="AE34" i="7"/>
  <c r="W16" i="7"/>
  <c r="W37" i="7"/>
  <c r="W52" i="7"/>
  <c r="AE58" i="7"/>
  <c r="W49" i="7"/>
  <c r="W43" i="7"/>
  <c r="W70" i="7"/>
  <c r="AE70" i="7"/>
  <c r="W40" i="7"/>
  <c r="AE40" i="7"/>
  <c r="AE46" i="7"/>
  <c r="W46" i="7"/>
  <c r="W31" i="7"/>
  <c r="AE28" i="7"/>
  <c r="W25" i="7"/>
  <c r="W22" i="7"/>
  <c r="W4" i="7"/>
  <c r="W19" i="7"/>
  <c r="W13" i="7"/>
  <c r="AE13" i="7"/>
  <c r="AE7" i="7"/>
  <c r="AE10" i="7"/>
  <c r="AI6" i="7" l="1"/>
  <c r="AM6" i="7" s="1"/>
  <c r="AI10" i="7"/>
  <c r="AM10" i="7" s="1"/>
  <c r="AI14" i="7"/>
  <c r="AM14" i="7" s="1"/>
  <c r="AI18" i="7"/>
  <c r="AM18" i="7" s="1"/>
  <c r="AI22" i="7"/>
  <c r="AM22" i="7" s="1"/>
  <c r="AI26" i="7"/>
  <c r="AK26" i="7" s="1"/>
  <c r="AI30" i="7"/>
  <c r="AM30" i="7" s="1"/>
  <c r="AI34" i="7"/>
  <c r="AM34" i="7" s="1"/>
  <c r="AI38" i="7"/>
  <c r="AM38" i="7" s="1"/>
  <c r="AI42" i="7"/>
  <c r="AL42" i="7" s="1"/>
  <c r="AI46" i="7"/>
  <c r="AM46" i="7" s="1"/>
  <c r="AI3" i="7"/>
  <c r="AK3" i="7" s="1"/>
  <c r="AI7" i="7"/>
  <c r="AM7" i="7" s="1"/>
  <c r="AI11" i="7"/>
  <c r="AM11" i="7" s="1"/>
  <c r="AI15" i="7"/>
  <c r="AM15" i="7" s="1"/>
  <c r="AI19" i="7"/>
  <c r="AM19" i="7" s="1"/>
  <c r="AI23" i="7"/>
  <c r="AM23" i="7" s="1"/>
  <c r="AI27" i="7"/>
  <c r="AM27" i="7" s="1"/>
  <c r="AI31" i="7"/>
  <c r="AM31" i="7" s="1"/>
  <c r="AI35" i="7"/>
  <c r="AM35" i="7" s="1"/>
  <c r="AI39" i="7"/>
  <c r="AM39" i="7" s="1"/>
  <c r="AI43" i="7"/>
  <c r="AJ43" i="7" s="1"/>
  <c r="AI47" i="7"/>
  <c r="AM47" i="7" s="1"/>
  <c r="AI4" i="7"/>
  <c r="AL4" i="7" s="1"/>
  <c r="AI8" i="7"/>
  <c r="AM8" i="7" s="1"/>
  <c r="AI12" i="7"/>
  <c r="AM12" i="7" s="1"/>
  <c r="AI16" i="7"/>
  <c r="AI20" i="7"/>
  <c r="AK20" i="7" s="1"/>
  <c r="AI24" i="7"/>
  <c r="AM24" i="7" s="1"/>
  <c r="AI28" i="7"/>
  <c r="AK28" i="7" s="1"/>
  <c r="AI32" i="7"/>
  <c r="AM32" i="7" s="1"/>
  <c r="AI36" i="7"/>
  <c r="AM36" i="7" s="1"/>
  <c r="AI40" i="7"/>
  <c r="AM40" i="7" s="1"/>
  <c r="AI44" i="7"/>
  <c r="AI5" i="7"/>
  <c r="AK5" i="7" s="1"/>
  <c r="AI9" i="7"/>
  <c r="AM9" i="7" s="1"/>
  <c r="AI13" i="7"/>
  <c r="AJ13" i="7" s="1"/>
  <c r="AI17" i="7"/>
  <c r="AM17" i="7" s="1"/>
  <c r="AI21" i="7"/>
  <c r="AK21" i="7" s="1"/>
  <c r="AI25" i="7"/>
  <c r="AM25" i="7" s="1"/>
  <c r="AI29" i="7"/>
  <c r="AJ29" i="7" s="1"/>
  <c r="AI33" i="7"/>
  <c r="AM33" i="7" s="1"/>
  <c r="AI37" i="7"/>
  <c r="AK37" i="7" s="1"/>
  <c r="AI41" i="7"/>
  <c r="AM41" i="7" s="1"/>
  <c r="AI45" i="7"/>
  <c r="AM16" i="7"/>
  <c r="AM42" i="7" l="1"/>
  <c r="AK18" i="7"/>
  <c r="AJ10" i="7"/>
  <c r="AK7" i="7"/>
  <c r="AK22" i="7"/>
  <c r="AJ6" i="7"/>
  <c r="AK6" i="7"/>
  <c r="AJ32" i="7"/>
  <c r="AJ22" i="7"/>
  <c r="AL14" i="7"/>
  <c r="AL6" i="7"/>
  <c r="AJ7" i="7"/>
  <c r="AJ24" i="7"/>
  <c r="AL22" i="7"/>
  <c r="AK35" i="7"/>
  <c r="AK11" i="7"/>
  <c r="AK34" i="7"/>
  <c r="AJ19" i="7"/>
  <c r="AL5" i="7"/>
  <c r="AK12" i="7"/>
  <c r="AK32" i="7"/>
  <c r="AK24" i="7"/>
  <c r="AJ18" i="7"/>
  <c r="AJ35" i="7"/>
  <c r="AJ11" i="7"/>
  <c r="AJ34" i="7"/>
  <c r="AL37" i="7"/>
  <c r="AK19" i="7"/>
  <c r="AK10" i="7"/>
  <c r="AJ12" i="7"/>
  <c r="AL21" i="7"/>
  <c r="AM4" i="7"/>
  <c r="AJ20" i="7"/>
  <c r="AK43" i="7"/>
  <c r="AK45" i="7"/>
  <c r="AL45" i="7"/>
  <c r="AK44" i="7"/>
  <c r="AL44" i="7"/>
  <c r="AK27" i="7"/>
  <c r="AJ27" i="7"/>
  <c r="AM3" i="7"/>
  <c r="AL3" i="7"/>
  <c r="AM26" i="7"/>
  <c r="AL26" i="7"/>
  <c r="AL18" i="7"/>
  <c r="AL35" i="7"/>
  <c r="AL11" i="7"/>
  <c r="AL34" i="7"/>
  <c r="AM37" i="7"/>
  <c r="AL19" i="7"/>
  <c r="AL10" i="7"/>
  <c r="AM5" i="7"/>
  <c r="AL12" i="7"/>
  <c r="AM21" i="7"/>
  <c r="AL27" i="7"/>
  <c r="AJ26" i="7"/>
  <c r="AM45" i="7"/>
  <c r="AM44" i="7"/>
  <c r="AJ3" i="7"/>
  <c r="AM29" i="7"/>
  <c r="AK29" i="7"/>
  <c r="AM13" i="7"/>
  <c r="AK13" i="7"/>
  <c r="AK36" i="7"/>
  <c r="AL36" i="7"/>
  <c r="AM20" i="7"/>
  <c r="AL20" i="7"/>
  <c r="AK4" i="7"/>
  <c r="AJ4" i="7"/>
  <c r="AM43" i="7"/>
  <c r="AL43" i="7"/>
  <c r="AK42" i="7"/>
  <c r="AJ42" i="7"/>
  <c r="AL28" i="7"/>
  <c r="AM28" i="7"/>
  <c r="AJ28" i="7"/>
  <c r="AJ37" i="7"/>
  <c r="AJ5" i="7"/>
  <c r="AJ21" i="7"/>
  <c r="AJ36" i="7"/>
  <c r="AL13" i="7"/>
  <c r="AL29" i="7"/>
  <c r="AJ45" i="7"/>
  <c r="AJ44" i="7"/>
  <c r="AK25" i="7"/>
  <c r="AJ25" i="7"/>
  <c r="AK17" i="7"/>
  <c r="AJ17" i="7"/>
  <c r="AK40" i="7"/>
  <c r="AJ40" i="7"/>
  <c r="AK8" i="7"/>
  <c r="AJ8" i="7"/>
  <c r="AK47" i="7"/>
  <c r="AJ47" i="7"/>
  <c r="AK31" i="7"/>
  <c r="AJ31" i="7"/>
  <c r="AK23" i="7"/>
  <c r="AJ23" i="7"/>
  <c r="AK46" i="7"/>
  <c r="AJ46" i="7"/>
  <c r="AK38" i="7"/>
  <c r="AJ38" i="7"/>
  <c r="AK30" i="7"/>
  <c r="AJ30" i="7"/>
  <c r="AK14" i="7"/>
  <c r="AJ14" i="7"/>
  <c r="AK41" i="7"/>
  <c r="AJ41" i="7"/>
  <c r="AK33" i="7"/>
  <c r="AJ33" i="7"/>
  <c r="AK9" i="7"/>
  <c r="AJ9" i="7"/>
  <c r="AK16" i="7"/>
  <c r="AJ16" i="7"/>
  <c r="AK39" i="7"/>
  <c r="AJ39" i="7"/>
  <c r="AK15" i="7"/>
  <c r="AJ15" i="7"/>
  <c r="AL32" i="7"/>
  <c r="AL7" i="7"/>
  <c r="AL24" i="7"/>
  <c r="AL38" i="7"/>
  <c r="AL39" i="7"/>
  <c r="AL17" i="7"/>
  <c r="AL46" i="7"/>
  <c r="AL23" i="7"/>
  <c r="AL15" i="7"/>
  <c r="AL31" i="7"/>
  <c r="AL25" i="7"/>
  <c r="AL9" i="7"/>
  <c r="AL30" i="7"/>
  <c r="AL33" i="7"/>
  <c r="AL8" i="7"/>
  <c r="AL40" i="7"/>
  <c r="AL47" i="7"/>
  <c r="AL41" i="7"/>
  <c r="AL1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松田雅彦</author>
  </authors>
  <commentList>
    <comment ref="W2" authorId="0" shapeId="0" xr:uid="{00000000-0006-0000-0500-000001000000}">
      <text>
        <r>
          <rPr>
            <sz val="9"/>
            <color indexed="81"/>
            <rFont val="ＭＳ Ｐゴシック"/>
            <family val="3"/>
            <charset val="128"/>
          </rPr>
          <t xml:space="preserve">９チーム以上の場合は決定戦を行う
</t>
        </r>
      </text>
    </comment>
  </commentList>
</comments>
</file>

<file path=xl/sharedStrings.xml><?xml version="1.0" encoding="utf-8"?>
<sst xmlns="http://schemas.openxmlformats.org/spreadsheetml/2006/main" count="3707" uniqueCount="1089">
  <si>
    <t>第６6回</t>
    <phoneticPr fontId="11"/>
  </si>
  <si>
    <t>北陸三県弓道選手権大会</t>
  </si>
  <si>
    <t xml:space="preserve">平成31年4月14日(日) </t>
    <phoneticPr fontId="11"/>
  </si>
  <si>
    <t>午前9時30分～</t>
  </si>
  <si>
    <t>県営富山弓道場</t>
    <rPh sb="0" eb="2">
      <t>ケンエイ</t>
    </rPh>
    <rPh sb="2" eb="4">
      <t>トヤマ</t>
    </rPh>
    <phoneticPr fontId="11"/>
  </si>
  <si>
    <t>公式記録</t>
  </si>
  <si>
    <t>公式記録</t>
    <rPh sb="0" eb="2">
      <t>コウシキ</t>
    </rPh>
    <rPh sb="2" eb="4">
      <t>キロク</t>
    </rPh>
    <phoneticPr fontId="11"/>
  </si>
  <si>
    <t>　　　　主 催    北陸弓道連合会</t>
  </si>
  <si>
    <t>　　　　主 管    富山県弓道連盟</t>
    <rPh sb="11" eb="13">
      <t>トヤマ</t>
    </rPh>
    <phoneticPr fontId="11"/>
  </si>
  <si>
    <t>　　　　後 援    (公財)全日本弓道連盟</t>
  </si>
  <si>
    <t>第７０回北陸三県弓道選手権大会実施要項</t>
    <rPh sb="15" eb="17">
      <t>ジッシ</t>
    </rPh>
    <phoneticPr fontId="11"/>
  </si>
  <si>
    <t>日　　　時</t>
    <phoneticPr fontId="11"/>
  </si>
  <si>
    <t>令和５年4月２日（日）９：３０～</t>
    <rPh sb="0" eb="2">
      <t>レイワ</t>
    </rPh>
    <phoneticPr fontId="11"/>
  </si>
  <si>
    <t>場　　　所</t>
    <phoneticPr fontId="11"/>
  </si>
  <si>
    <t>福井県立武道館弓道場</t>
    <rPh sb="0" eb="4">
      <t>フクイケンリツ</t>
    </rPh>
    <rPh sb="4" eb="7">
      <t>ブドウカン</t>
    </rPh>
    <rPh sb="7" eb="10">
      <t>キュウドウジョウ</t>
    </rPh>
    <phoneticPr fontId="11"/>
  </si>
  <si>
    <t>福井市三ツ屋町８－１－１　TEL 0776‐26‐9400</t>
    <rPh sb="0" eb="3">
      <t>フクイシ</t>
    </rPh>
    <rPh sb="3" eb="4">
      <t>ミ</t>
    </rPh>
    <rPh sb="5" eb="7">
      <t>ヤチョウ</t>
    </rPh>
    <phoneticPr fontId="11"/>
  </si>
  <si>
    <r>
      <t>主　　　催</t>
    </r>
    <r>
      <rPr>
        <sz val="12"/>
        <color indexed="8"/>
        <rFont val="Times New Roman"/>
        <family val="1"/>
      </rPr>
      <t xml:space="preserve"> </t>
    </r>
    <phoneticPr fontId="11"/>
  </si>
  <si>
    <t>北陸弓道連合会</t>
    <phoneticPr fontId="11"/>
  </si>
  <si>
    <r>
      <t>主　　　管</t>
    </r>
    <r>
      <rPr>
        <sz val="12"/>
        <color indexed="8"/>
        <rFont val="Times New Roman"/>
        <family val="1"/>
      </rPr>
      <t xml:space="preserve"> </t>
    </r>
    <phoneticPr fontId="11"/>
  </si>
  <si>
    <t>福井県弓道連盟</t>
    <rPh sb="0" eb="2">
      <t>フクイ</t>
    </rPh>
    <rPh sb="2" eb="3">
      <t>ケン</t>
    </rPh>
    <rPh sb="3" eb="5">
      <t>キュウドウ</t>
    </rPh>
    <phoneticPr fontId="11"/>
  </si>
  <si>
    <t>後　　　援</t>
    <phoneticPr fontId="11"/>
  </si>
  <si>
    <t>（公財）全日本弓道連盟</t>
    <phoneticPr fontId="11"/>
  </si>
  <si>
    <t>競技種目</t>
    <rPh sb="0" eb="2">
      <t>キョウギ</t>
    </rPh>
    <rPh sb="2" eb="4">
      <t>シュモク</t>
    </rPh>
    <phoneticPr fontId="11"/>
  </si>
  <si>
    <t>競技種類</t>
    <rPh sb="0" eb="2">
      <t>キョウギ</t>
    </rPh>
    <rPh sb="2" eb="4">
      <t>シュルイ</t>
    </rPh>
    <phoneticPr fontId="11"/>
  </si>
  <si>
    <t>団体競技、個人競技（男女別）、</t>
    <rPh sb="0" eb="2">
      <t>ダンタイ</t>
    </rPh>
    <rPh sb="2" eb="4">
      <t>キョウギ</t>
    </rPh>
    <rPh sb="5" eb="7">
      <t>コジン</t>
    </rPh>
    <rPh sb="7" eb="9">
      <t>キョウギ</t>
    </rPh>
    <rPh sb="10" eb="12">
      <t>ダンジョ</t>
    </rPh>
    <rPh sb="12" eb="13">
      <t>ベツ</t>
    </rPh>
    <phoneticPr fontId="11"/>
  </si>
  <si>
    <t>競技種別</t>
    <rPh sb="0" eb="2">
      <t>キョウギ</t>
    </rPh>
    <rPh sb="2" eb="4">
      <t>シュベツ</t>
    </rPh>
    <phoneticPr fontId="11"/>
  </si>
  <si>
    <t>団体は男女混合可、個人は男子の部、女子の部、</t>
    <rPh sb="0" eb="2">
      <t>ダンタイ</t>
    </rPh>
    <rPh sb="3" eb="5">
      <t>ダンジョ</t>
    </rPh>
    <rPh sb="5" eb="7">
      <t>コンゴウ</t>
    </rPh>
    <rPh sb="7" eb="8">
      <t>カ</t>
    </rPh>
    <rPh sb="9" eb="11">
      <t>コジン</t>
    </rPh>
    <rPh sb="12" eb="14">
      <t>ダンシ</t>
    </rPh>
    <rPh sb="15" eb="16">
      <t>ブ</t>
    </rPh>
    <rPh sb="17" eb="19">
      <t>ジョシ</t>
    </rPh>
    <rPh sb="20" eb="21">
      <t>ブ</t>
    </rPh>
    <phoneticPr fontId="11"/>
  </si>
  <si>
    <t>競技規定</t>
    <rPh sb="0" eb="2">
      <t>キョウギ</t>
    </rPh>
    <rPh sb="2" eb="4">
      <t>キテイ</t>
    </rPh>
    <phoneticPr fontId="11"/>
  </si>
  <si>
    <t>「（公財）全日本弓道連盟競技規則」並びに本大会実施要項による。</t>
    <rPh sb="17" eb="18">
      <t>ナラ</t>
    </rPh>
    <rPh sb="20" eb="23">
      <t>ホンタイカイ</t>
    </rPh>
    <rPh sb="23" eb="25">
      <t>ジッシ</t>
    </rPh>
    <rPh sb="25" eb="27">
      <t>ヨウコウ</t>
    </rPh>
    <phoneticPr fontId="11"/>
  </si>
  <si>
    <t>競技方法</t>
    <rPh sb="0" eb="2">
      <t>キョウギ</t>
    </rPh>
    <rPh sb="2" eb="4">
      <t>ホウホウ</t>
    </rPh>
    <phoneticPr fontId="11"/>
  </si>
  <si>
    <t>《団体競技》</t>
    <rPh sb="1" eb="3">
      <t>ダンタイ</t>
    </rPh>
    <rPh sb="3" eb="5">
      <t>キョウギ</t>
    </rPh>
    <phoneticPr fontId="11"/>
  </si>
  <si>
    <t>　団体は１チーム３名（男女混成を認める。２名でも可）</t>
    <rPh sb="1" eb="3">
      <t>ダンタイ</t>
    </rPh>
    <rPh sb="9" eb="10">
      <t>メイ</t>
    </rPh>
    <rPh sb="11" eb="13">
      <t>ダンジョ</t>
    </rPh>
    <rPh sb="13" eb="15">
      <t>コンセイ</t>
    </rPh>
    <rPh sb="16" eb="17">
      <t>ミト</t>
    </rPh>
    <rPh sb="21" eb="22">
      <t>メイ</t>
    </rPh>
    <rPh sb="24" eb="25">
      <t>カ</t>
    </rPh>
    <phoneticPr fontId="11"/>
  </si>
  <si>
    <t>　予選：立射とする。各自４射２回、１団体２４射の的中数上位８チームを決勝進出とする。</t>
    <rPh sb="1" eb="3">
      <t>ヨセン</t>
    </rPh>
    <rPh sb="4" eb="5">
      <t>リツ</t>
    </rPh>
    <rPh sb="5" eb="6">
      <t>シャ</t>
    </rPh>
    <rPh sb="10" eb="12">
      <t>カクジ</t>
    </rPh>
    <rPh sb="13" eb="14">
      <t>シャ</t>
    </rPh>
    <rPh sb="15" eb="16">
      <t>カイ</t>
    </rPh>
    <rPh sb="18" eb="20">
      <t>ダンタイ</t>
    </rPh>
    <rPh sb="22" eb="23">
      <t>シャ</t>
    </rPh>
    <rPh sb="24" eb="26">
      <t>テキチュウ</t>
    </rPh>
    <rPh sb="26" eb="27">
      <t>スウ</t>
    </rPh>
    <rPh sb="27" eb="29">
      <t>ジョウイ</t>
    </rPh>
    <rPh sb="34" eb="36">
      <t>ケッショウ</t>
    </rPh>
    <rPh sb="36" eb="38">
      <t>シンシュツ</t>
    </rPh>
    <phoneticPr fontId="11"/>
  </si>
  <si>
    <t>　決勝：坐射とする。各自２射、１団体６射をもって順位を決定する。</t>
    <rPh sb="1" eb="3">
      <t>ケッショウ</t>
    </rPh>
    <rPh sb="4" eb="5">
      <t>ザ</t>
    </rPh>
    <rPh sb="5" eb="6">
      <t>シャ</t>
    </rPh>
    <rPh sb="10" eb="12">
      <t>カクジ</t>
    </rPh>
    <rPh sb="13" eb="14">
      <t>シャ</t>
    </rPh>
    <rPh sb="16" eb="18">
      <t>ダンタイ</t>
    </rPh>
    <rPh sb="19" eb="20">
      <t>シャ</t>
    </rPh>
    <rPh sb="24" eb="26">
      <t>ジュンイ</t>
    </rPh>
    <rPh sb="27" eb="29">
      <t>ケッテイ</t>
    </rPh>
    <phoneticPr fontId="11"/>
  </si>
  <si>
    <t>　同中の場合は1団体３射（各自１射）にて競射を行い勝敗を決定する。</t>
    <rPh sb="1" eb="3">
      <t>ドウチュウ</t>
    </rPh>
    <rPh sb="4" eb="6">
      <t>バアイ</t>
    </rPh>
    <rPh sb="8" eb="10">
      <t>ダンタイ</t>
    </rPh>
    <rPh sb="11" eb="12">
      <t>シャ</t>
    </rPh>
    <rPh sb="13" eb="15">
      <t>カクジ</t>
    </rPh>
    <rPh sb="16" eb="17">
      <t>シャ</t>
    </rPh>
    <rPh sb="20" eb="22">
      <t>キョウシャ</t>
    </rPh>
    <rPh sb="23" eb="24">
      <t>オコナ</t>
    </rPh>
    <rPh sb="25" eb="27">
      <t>ショウハイ</t>
    </rPh>
    <rPh sb="28" eb="30">
      <t>ケッテイ</t>
    </rPh>
    <phoneticPr fontId="11"/>
  </si>
  <si>
    <t>《制限時間》</t>
    <rPh sb="1" eb="3">
      <t>セイゲン</t>
    </rPh>
    <rPh sb="3" eb="5">
      <t>ジカン</t>
    </rPh>
    <phoneticPr fontId="11"/>
  </si>
  <si>
    <t>　立射は、１２射の場合　６分３０秒以内、６射の場合は、４分以内</t>
    <rPh sb="1" eb="3">
      <t>リッシャ</t>
    </rPh>
    <rPh sb="7" eb="8">
      <t>シャ</t>
    </rPh>
    <rPh sb="9" eb="11">
      <t>バアイ</t>
    </rPh>
    <rPh sb="13" eb="14">
      <t>プン</t>
    </rPh>
    <rPh sb="16" eb="17">
      <t>ビョウ</t>
    </rPh>
    <rPh sb="17" eb="19">
      <t>イナイ</t>
    </rPh>
    <rPh sb="21" eb="22">
      <t>シャ</t>
    </rPh>
    <rPh sb="23" eb="25">
      <t>バアイ</t>
    </rPh>
    <rPh sb="28" eb="29">
      <t>ブ</t>
    </rPh>
    <rPh sb="29" eb="31">
      <t>イナイ</t>
    </rPh>
    <phoneticPr fontId="11"/>
  </si>
  <si>
    <t>　坐射は、１２射の場合　７分３０秒以内、６射の場合は、４分３０秒以内</t>
    <rPh sb="1" eb="2">
      <t>ザ</t>
    </rPh>
    <rPh sb="2" eb="3">
      <t>シャ</t>
    </rPh>
    <rPh sb="7" eb="8">
      <t>シャ</t>
    </rPh>
    <rPh sb="9" eb="11">
      <t>バアイ</t>
    </rPh>
    <rPh sb="13" eb="14">
      <t>フン</t>
    </rPh>
    <rPh sb="16" eb="17">
      <t>ビョウ</t>
    </rPh>
    <rPh sb="17" eb="19">
      <t>イナイ</t>
    </rPh>
    <rPh sb="21" eb="22">
      <t>シャ</t>
    </rPh>
    <rPh sb="23" eb="25">
      <t>バアイ</t>
    </rPh>
    <rPh sb="28" eb="29">
      <t>プン</t>
    </rPh>
    <rPh sb="31" eb="32">
      <t>ビョウ</t>
    </rPh>
    <rPh sb="32" eb="34">
      <t>イナイ</t>
    </rPh>
    <phoneticPr fontId="11"/>
  </si>
  <si>
    <t>《個人競技》</t>
    <rPh sb="1" eb="3">
      <t>コジン</t>
    </rPh>
    <rPh sb="3" eb="5">
      <t>キョウギ</t>
    </rPh>
    <phoneticPr fontId="11"/>
  </si>
  <si>
    <t>　個人は予選成績６中以上を予選通過者とし、各自一手をもって順位を決定する。</t>
    <phoneticPr fontId="11"/>
  </si>
  <si>
    <t>　(射詰の5射目以降は２４cm星的を使用、的中を逸した同位者は優勝決定戦であっても３６cm</t>
    <rPh sb="2" eb="3">
      <t>イ</t>
    </rPh>
    <rPh sb="3" eb="4">
      <t>ツメ</t>
    </rPh>
    <rPh sb="6" eb="7">
      <t>シャ</t>
    </rPh>
    <rPh sb="7" eb="8">
      <t>メ</t>
    </rPh>
    <rPh sb="8" eb="10">
      <t>イコウ</t>
    </rPh>
    <rPh sb="15" eb="16">
      <t>ホシ</t>
    </rPh>
    <rPh sb="16" eb="17">
      <t>マト</t>
    </rPh>
    <rPh sb="18" eb="20">
      <t>シヨウ</t>
    </rPh>
    <rPh sb="21" eb="23">
      <t>テキチュウ</t>
    </rPh>
    <rPh sb="24" eb="25">
      <t>イッ</t>
    </rPh>
    <rPh sb="27" eb="29">
      <t>ドウイ</t>
    </rPh>
    <rPh sb="29" eb="30">
      <t>シャ</t>
    </rPh>
    <rPh sb="31" eb="33">
      <t>ユウショウ</t>
    </rPh>
    <rPh sb="33" eb="35">
      <t>ケッテイ</t>
    </rPh>
    <rPh sb="35" eb="36">
      <t>セン</t>
    </rPh>
    <phoneticPr fontId="11"/>
  </si>
  <si>
    <t>　霞的にて遠近競射で順位を決定する。）</t>
    <rPh sb="1" eb="2">
      <t>カスミ</t>
    </rPh>
    <rPh sb="2" eb="3">
      <t>マト</t>
    </rPh>
    <rPh sb="5" eb="7">
      <t>エンキン</t>
    </rPh>
    <rPh sb="7" eb="9">
      <t>キョウシャ</t>
    </rPh>
    <rPh sb="10" eb="12">
      <t>ジュンイ</t>
    </rPh>
    <rPh sb="13" eb="15">
      <t>ケッテイ</t>
    </rPh>
    <phoneticPr fontId="11"/>
  </si>
  <si>
    <t>　６中以上の予選通過者が、５人に満たない場合は、その順位を「該当者なし」とする。</t>
    <phoneticPr fontId="11"/>
  </si>
  <si>
    <t>表　　彰</t>
    <rPh sb="0" eb="1">
      <t>オモテ</t>
    </rPh>
    <rPh sb="3" eb="4">
      <t>アキラ</t>
    </rPh>
    <phoneticPr fontId="11"/>
  </si>
  <si>
    <t>団体：優勝～３位まで賞状と賞品、優勝チームには持回りの「巻物」（チーム名を記載）</t>
    <rPh sb="0" eb="2">
      <t>ダンタイ</t>
    </rPh>
    <rPh sb="3" eb="5">
      <t>ユウショウ</t>
    </rPh>
    <rPh sb="7" eb="8">
      <t>イ</t>
    </rPh>
    <rPh sb="10" eb="12">
      <t>ショウジョウ</t>
    </rPh>
    <rPh sb="13" eb="15">
      <t>ショウヒン</t>
    </rPh>
    <rPh sb="16" eb="18">
      <t>ユウショウ</t>
    </rPh>
    <rPh sb="23" eb="25">
      <t>モチマワ</t>
    </rPh>
    <rPh sb="28" eb="30">
      <t>マキモノ</t>
    </rPh>
    <rPh sb="35" eb="36">
      <t>メイ</t>
    </rPh>
    <rPh sb="37" eb="39">
      <t>キサイ</t>
    </rPh>
    <phoneticPr fontId="11"/>
  </si>
  <si>
    <t>個人：男女各優勝～３位まで賞状と賞品、４位～５位は賞品</t>
    <rPh sb="0" eb="2">
      <t>コジン</t>
    </rPh>
    <rPh sb="3" eb="5">
      <t>ダンジョ</t>
    </rPh>
    <rPh sb="5" eb="6">
      <t>カク</t>
    </rPh>
    <rPh sb="6" eb="8">
      <t>ユウショウ</t>
    </rPh>
    <rPh sb="10" eb="11">
      <t>イ</t>
    </rPh>
    <rPh sb="13" eb="15">
      <t>ショウジョウ</t>
    </rPh>
    <rPh sb="16" eb="18">
      <t>ショウヒン</t>
    </rPh>
    <rPh sb="20" eb="21">
      <t>イ</t>
    </rPh>
    <rPh sb="23" eb="24">
      <t>イ</t>
    </rPh>
    <rPh sb="25" eb="27">
      <t>ショウヒン</t>
    </rPh>
    <phoneticPr fontId="11"/>
  </si>
  <si>
    <t>北三賞状</t>
    <rPh sb="0" eb="1">
      <t>ホク</t>
    </rPh>
    <rPh sb="1" eb="2">
      <t>サン</t>
    </rPh>
    <rPh sb="2" eb="4">
      <t>ショウジョウ</t>
    </rPh>
    <phoneticPr fontId="11"/>
  </si>
  <si>
    <t>技能優秀者：技能優秀者は参段以下、四段以上、称号者の各部１名に賞状と賞品。</t>
    <rPh sb="0" eb="2">
      <t>ギノウ</t>
    </rPh>
    <rPh sb="2" eb="5">
      <t>ユウシュウシャ</t>
    </rPh>
    <phoneticPr fontId="11"/>
  </si>
  <si>
    <t>団体</t>
    <rPh sb="0" eb="2">
      <t>ダンタイ</t>
    </rPh>
    <phoneticPr fontId="11"/>
  </si>
  <si>
    <t>1～3</t>
    <phoneticPr fontId="11"/>
  </si>
  <si>
    <t>(公財)全日本弓道連盟より団体優勝には賞状、個人男女各優勝～３位までにメダルを授与</t>
    <rPh sb="1" eb="2">
      <t>コウ</t>
    </rPh>
    <rPh sb="2" eb="3">
      <t>ザイ</t>
    </rPh>
    <rPh sb="4" eb="7">
      <t>ゼンニホン</t>
    </rPh>
    <rPh sb="7" eb="9">
      <t>キュウドウ</t>
    </rPh>
    <rPh sb="9" eb="11">
      <t>レンメイ</t>
    </rPh>
    <rPh sb="13" eb="15">
      <t>ダンタイ</t>
    </rPh>
    <rPh sb="15" eb="17">
      <t>ユウショウ</t>
    </rPh>
    <rPh sb="19" eb="21">
      <t>ショウジョウ</t>
    </rPh>
    <rPh sb="22" eb="24">
      <t>コジン</t>
    </rPh>
    <rPh sb="24" eb="26">
      <t>ダンジョ</t>
    </rPh>
    <rPh sb="26" eb="27">
      <t>カク</t>
    </rPh>
    <rPh sb="27" eb="29">
      <t>ユウショウ</t>
    </rPh>
    <rPh sb="31" eb="32">
      <t>イ</t>
    </rPh>
    <rPh sb="39" eb="41">
      <t>ジュヨ</t>
    </rPh>
    <phoneticPr fontId="11"/>
  </si>
  <si>
    <t>男個人</t>
    <rPh sb="0" eb="1">
      <t>オトコ</t>
    </rPh>
    <rPh sb="1" eb="3">
      <t>コジン</t>
    </rPh>
    <phoneticPr fontId="11"/>
  </si>
  <si>
    <t>納　　射</t>
    <phoneticPr fontId="11"/>
  </si>
  <si>
    <t>称号者の部の技能優秀賞受賞者</t>
    <phoneticPr fontId="11"/>
  </si>
  <si>
    <t>女個人</t>
    <rPh sb="0" eb="1">
      <t>ジョ</t>
    </rPh>
    <rPh sb="1" eb="3">
      <t>コジン</t>
    </rPh>
    <phoneticPr fontId="11"/>
  </si>
  <si>
    <t>参加資格</t>
    <phoneticPr fontId="11"/>
  </si>
  <si>
    <t>北陸三県（福井、石川、富山）各地連登録者（ただし高校生を除く）</t>
    <phoneticPr fontId="11"/>
  </si>
  <si>
    <t>優秀賞</t>
    <rPh sb="0" eb="3">
      <t>ユウシュウショウ</t>
    </rPh>
    <phoneticPr fontId="11"/>
  </si>
  <si>
    <t>参 加 料</t>
    <phoneticPr fontId="11"/>
  </si>
  <si>
    <r>
      <rPr>
        <sz val="12"/>
        <color indexed="8"/>
        <rFont val="Times New Roman"/>
        <family val="1"/>
      </rPr>
      <t xml:space="preserve"> </t>
    </r>
    <r>
      <rPr>
        <sz val="12"/>
        <color indexed="8"/>
        <rFont val="ＭＳ Ｐ明朝"/>
        <family val="1"/>
        <charset val="128"/>
      </rPr>
      <t>１名につき５００円（当日受付時に納入）</t>
    </r>
    <phoneticPr fontId="11"/>
  </si>
  <si>
    <t>全弓連</t>
    <rPh sb="0" eb="1">
      <t>ゼン</t>
    </rPh>
    <rPh sb="1" eb="2">
      <t>キュウ</t>
    </rPh>
    <rPh sb="2" eb="3">
      <t>レン</t>
    </rPh>
    <phoneticPr fontId="11"/>
  </si>
  <si>
    <t>昼食弁当</t>
    <phoneticPr fontId="11"/>
  </si>
  <si>
    <t>事前申込みにより手配します。（お茶付900円程度）</t>
    <rPh sb="21" eb="22">
      <t>エン</t>
    </rPh>
    <phoneticPr fontId="11"/>
  </si>
  <si>
    <t>申込期日</t>
    <phoneticPr fontId="11"/>
  </si>
  <si>
    <t>全弓連メダル</t>
    <rPh sb="0" eb="1">
      <t>ゼン</t>
    </rPh>
    <rPh sb="1" eb="2">
      <t>キュウ</t>
    </rPh>
    <rPh sb="2" eb="3">
      <t>レン</t>
    </rPh>
    <phoneticPr fontId="11"/>
  </si>
  <si>
    <t>申込み先</t>
    <phoneticPr fontId="11"/>
  </si>
  <si>
    <t>〒916-1225　福井県鯖江市別司町２４－３　定政　晶方</t>
    <rPh sb="10" eb="13">
      <t>フクイケン</t>
    </rPh>
    <rPh sb="13" eb="16">
      <t>サバエシ</t>
    </rPh>
    <rPh sb="16" eb="19">
      <t>ベッシチョウ</t>
    </rPh>
    <rPh sb="24" eb="26">
      <t>サダマサ</t>
    </rPh>
    <rPh sb="27" eb="29">
      <t>アキラカタ</t>
    </rPh>
    <phoneticPr fontId="11"/>
  </si>
  <si>
    <r>
      <t xml:space="preserve">                  福井</t>
    </r>
    <r>
      <rPr>
        <sz val="12"/>
        <rFont val="ＭＳ Ｐ明朝"/>
        <family val="1"/>
        <charset val="128"/>
      </rPr>
      <t>県弓道連盟宛</t>
    </r>
    <rPh sb="18" eb="20">
      <t>フクイ</t>
    </rPh>
    <rPh sb="20" eb="21">
      <t>ケン</t>
    </rPh>
    <rPh sb="21" eb="23">
      <t>キュウドウ</t>
    </rPh>
    <phoneticPr fontId="11"/>
  </si>
  <si>
    <t>個人</t>
    <rPh sb="0" eb="2">
      <t>コジン</t>
    </rPh>
    <phoneticPr fontId="11"/>
  </si>
  <si>
    <r>
      <t xml:space="preserve">                 </t>
    </r>
    <r>
      <rPr>
        <sz val="12"/>
        <rFont val="ＭＳ Ｐ明朝"/>
        <family val="1"/>
        <charset val="128"/>
      </rPr>
      <t>　　</t>
    </r>
    <r>
      <rPr>
        <sz val="12"/>
        <rFont val="Times New Roman"/>
        <family val="1"/>
      </rPr>
      <t xml:space="preserve">  E</t>
    </r>
    <r>
      <rPr>
        <sz val="12"/>
        <rFont val="ＭＳ Ｐ明朝"/>
        <family val="1"/>
        <charset val="128"/>
      </rPr>
      <t>ﾒｰﾙ</t>
    </r>
    <r>
      <rPr>
        <sz val="12"/>
        <rFont val="Times New Roman"/>
        <family val="1"/>
      </rPr>
      <t xml:space="preserve"> </t>
    </r>
    <r>
      <rPr>
        <sz val="12"/>
        <rFont val="ＭＳ Ｐ明朝"/>
        <family val="1"/>
        <charset val="128"/>
      </rPr>
      <t>　</t>
    </r>
    <r>
      <rPr>
        <sz val="12"/>
        <rFont val="Times New Roman"/>
        <family val="1"/>
      </rPr>
      <t xml:space="preserve">fukuiken@kyudo.jp </t>
    </r>
    <r>
      <rPr>
        <sz val="12"/>
        <rFont val="ＭＳ Ｐ明朝"/>
        <family val="1"/>
        <charset val="128"/>
      </rPr>
      <t>又は</t>
    </r>
    <r>
      <rPr>
        <sz val="12"/>
        <rFont val="Times New Roman"/>
        <family val="1"/>
      </rPr>
      <t xml:space="preserve"> FAX  0778-65-3617</t>
    </r>
    <rPh sb="45" eb="46">
      <t>マタ</t>
    </rPh>
    <phoneticPr fontId="11"/>
  </si>
  <si>
    <t>　　　　(注意)大会への参加申込みは、各県連で取りまとめの上、電子メールでお申し込みください。</t>
    <rPh sb="14" eb="16">
      <t>モウシコ</t>
    </rPh>
    <phoneticPr fontId="11"/>
  </si>
  <si>
    <t>各部</t>
    <rPh sb="0" eb="2">
      <t>カクブ</t>
    </rPh>
    <phoneticPr fontId="11"/>
  </si>
  <si>
    <t>以上</t>
    <phoneticPr fontId="11"/>
  </si>
  <si>
    <t>以下、注意事項</t>
    <rPh sb="0" eb="2">
      <t>イカ</t>
    </rPh>
    <rPh sb="3" eb="7">
      <t>チュウイジコウ</t>
    </rPh>
    <phoneticPr fontId="11"/>
  </si>
  <si>
    <t>新型コロナウイルス感染症拡大防止対策として</t>
    <rPh sb="0" eb="2">
      <t>シンガタ</t>
    </rPh>
    <rPh sb="9" eb="18">
      <t>カンセンショウカクダイボウシタイサク</t>
    </rPh>
    <phoneticPr fontId="11"/>
  </si>
  <si>
    <t>新型コロナウイルス感染症拡大防止の為、射場にて行射中以外の者はマスクの着用をお願いします。</t>
  </si>
  <si>
    <t>3密（さんみつ）の重なる場は徹底して避けましょう。</t>
  </si>
  <si>
    <t>さらに，手洗いや咳エチケットも徹底し，周囲の大切な人を守りましょう。</t>
  </si>
  <si>
    <t>発熱している方、感染者と濃厚接触の可能性のある方、風邪気味の方は参加を控えて下さい。</t>
  </si>
  <si>
    <t>第７０回北陸三県弓道選手権大会参加申込書</t>
  </si>
  <si>
    <t>団体名</t>
    <rPh sb="0" eb="3">
      <t>ダンタイメイ</t>
    </rPh>
    <phoneticPr fontId="46"/>
  </si>
  <si>
    <t>申込責任者</t>
    <rPh sb="0" eb="2">
      <t>モウシコミ</t>
    </rPh>
    <rPh sb="2" eb="5">
      <t>セキニンシャ</t>
    </rPh>
    <phoneticPr fontId="46"/>
  </si>
  <si>
    <t>連絡先</t>
    <rPh sb="0" eb="3">
      <t>レンラクサキ</t>
    </rPh>
    <phoneticPr fontId="46"/>
  </si>
  <si>
    <t>チーム名</t>
    <rPh sb="3" eb="4">
      <t>メイ</t>
    </rPh>
    <phoneticPr fontId="46"/>
  </si>
  <si>
    <t>称号　　段位</t>
    <rPh sb="0" eb="2">
      <t>ショウゴウ</t>
    </rPh>
    <rPh sb="4" eb="6">
      <t>ダンイ</t>
    </rPh>
    <phoneticPr fontId="46"/>
  </si>
  <si>
    <t>氏名</t>
    <rPh sb="0" eb="2">
      <t>シメイ</t>
    </rPh>
    <phoneticPr fontId="46"/>
  </si>
  <si>
    <t>フリガナ</t>
    <phoneticPr fontId="46"/>
  </si>
  <si>
    <t>備考</t>
    <rPh sb="0" eb="2">
      <t>ビコウ</t>
    </rPh>
    <phoneticPr fontId="46"/>
  </si>
  <si>
    <t>(注意)大会への参加申込みは、各県連で取りまとめの上、電子メールでお申し込みください。</t>
    <rPh sb="10" eb="12">
      <t>モウシコ</t>
    </rPh>
    <phoneticPr fontId="11"/>
  </si>
  <si>
    <t>事務処理合理化の為所定の申込用紙にて申込下さい</t>
  </si>
  <si>
    <t>申込締切　令和５年３月２５日（土曜日）（２１：００まで）厳守</t>
    <rPh sb="5" eb="7">
      <t>レイワ</t>
    </rPh>
    <rPh sb="8" eb="9">
      <t>ネン</t>
    </rPh>
    <rPh sb="15" eb="16">
      <t>ド</t>
    </rPh>
    <phoneticPr fontId="11"/>
  </si>
  <si>
    <r>
      <t>※　フリガナは</t>
    </r>
    <r>
      <rPr>
        <sz val="12"/>
        <color indexed="10"/>
        <rFont val="ＭＳ Ｐ明朝"/>
        <family val="1"/>
        <charset val="128"/>
      </rPr>
      <t>カタカナ</t>
    </r>
    <r>
      <rPr>
        <sz val="12"/>
        <color indexed="8"/>
        <rFont val="ＭＳ Ｐ明朝"/>
        <family val="1"/>
        <charset val="128"/>
      </rPr>
      <t>で入力してください。</t>
    </r>
  </si>
  <si>
    <t>コロナウィルス感染者が再び発生した場合、中止要請をすることがある。</t>
  </si>
  <si>
    <r>
      <rPr>
        <sz val="14"/>
        <rFont val="ＭＳ ゴシック"/>
        <family val="3"/>
        <charset val="128"/>
      </rPr>
      <t>【新型コロナウイルス感染症に係る健康チェツクシート】</t>
    </r>
    <r>
      <rPr>
        <sz val="12"/>
        <rFont val="ＭＳ ゴシック"/>
        <family val="3"/>
        <charset val="128"/>
      </rPr>
      <t>（福井県弓道連盟）</t>
    </r>
  </si>
  <si>
    <t>行事名</t>
  </si>
  <si>
    <t>北陸三県弓道選手権大会</t>
    <rPh sb="0" eb="2">
      <t>ホクリク</t>
    </rPh>
    <rPh sb="2" eb="4">
      <t>サンケン</t>
    </rPh>
    <rPh sb="4" eb="6">
      <t>キュウドウ</t>
    </rPh>
    <rPh sb="6" eb="9">
      <t>センシュケン</t>
    </rPh>
    <rPh sb="9" eb="11">
      <t>タイカイ</t>
    </rPh>
    <phoneticPr fontId="46"/>
  </si>
  <si>
    <t>令和  ５ 年　４月　２日</t>
    <phoneticPr fontId="46"/>
  </si>
  <si>
    <r>
      <rPr>
        <sz val="11"/>
        <rFont val="ＭＳ ゴシック"/>
        <family val="3"/>
        <charset val="128"/>
      </rPr>
      <t>フリガナ</t>
    </r>
    <r>
      <rPr>
        <sz val="10.5"/>
        <rFont val="ＭＳ ゴシック"/>
        <family val="3"/>
        <charset val="128"/>
      </rPr>
      <t xml:space="preserve">
</t>
    </r>
    <r>
      <rPr>
        <sz val="11"/>
        <rFont val="ＭＳ ゴシック"/>
        <family val="3"/>
        <charset val="128"/>
      </rPr>
      <t>参加者氏名</t>
    </r>
  </si>
  <si>
    <t>所属</t>
  </si>
  <si>
    <t>住　　　所</t>
  </si>
  <si>
    <t>〒</t>
  </si>
  <si>
    <t>連絡先
(電話番号)</t>
  </si>
  <si>
    <r>
      <rPr>
        <sz val="11"/>
        <rFont val="ＭＳ ゴシック"/>
        <family val="3"/>
        <charset val="128"/>
      </rPr>
      <t>１　【行事当日の体温】（当日の朝、自宅で検温）　　　　度　　　分</t>
    </r>
    <r>
      <rPr>
        <sz val="10.5"/>
        <rFont val="ＭＳ ゴシック"/>
        <family val="3"/>
        <charset val="128"/>
      </rPr>
      <t xml:space="preserve">
</t>
    </r>
    <r>
      <rPr>
        <sz val="11"/>
        <rFont val="ＭＳ ゴシック"/>
        <family val="3"/>
        <charset val="128"/>
      </rPr>
      <t>　　　　　　　　　　　（受付時の検温）　　　　　　　　度　　　分　　
　　　※37.5度以上の場合は参加を控えてください。</t>
    </r>
  </si>
  <si>
    <r>
      <rPr>
        <sz val="11"/>
        <rFont val="ＭＳ ゴシック"/>
        <family val="3"/>
        <charset val="128"/>
      </rPr>
      <t>２　【健康チェツク】利用前2週間について､どちらかに○をつけてください。</t>
    </r>
    <r>
      <rPr>
        <sz val="10.5"/>
        <rFont val="ＭＳ ゴシック"/>
        <family val="3"/>
        <charset val="128"/>
      </rPr>
      <t xml:space="preserve">
</t>
    </r>
    <r>
      <rPr>
        <sz val="11"/>
        <rFont val="ＭＳ ゴシック"/>
        <family val="3"/>
        <charset val="128"/>
      </rPr>
      <t>　①　平熱を超える発熱はありません。　　　　　　　　　　　　　　　　　　　　　　 　はい・いいえ</t>
    </r>
    <r>
      <rPr>
        <sz val="10.5"/>
        <rFont val="ＭＳ ゴシック"/>
        <family val="3"/>
        <charset val="128"/>
      </rPr>
      <t xml:space="preserve">
</t>
    </r>
    <r>
      <rPr>
        <sz val="11"/>
        <rFont val="ＭＳ ゴシック"/>
        <family val="3"/>
        <charset val="128"/>
      </rPr>
      <t>　②　咳(せき)、のどの痛みなど風邪の症状はありません。　　　　　　　　　　　 　　　はい・いいえ</t>
    </r>
    <r>
      <rPr>
        <sz val="10.5"/>
        <rFont val="ＭＳ ゴシック"/>
        <family val="3"/>
        <charset val="128"/>
      </rPr>
      <t xml:space="preserve">
</t>
    </r>
    <r>
      <rPr>
        <sz val="11"/>
        <rFont val="ＭＳ ゴシック"/>
        <family val="3"/>
        <charset val="128"/>
      </rPr>
      <t>　③　だるさ(倦怠感)、息苦しさ(呼吸困難)はありません。　　　　　　　　　　　　　　 はい・いいえ</t>
    </r>
    <r>
      <rPr>
        <sz val="10.5"/>
        <rFont val="ＭＳ ゴシック"/>
        <family val="3"/>
        <charset val="128"/>
      </rPr>
      <t xml:space="preserve">
</t>
    </r>
    <r>
      <rPr>
        <sz val="11"/>
        <rFont val="ＭＳ ゴシック"/>
        <family val="3"/>
        <charset val="128"/>
      </rPr>
      <t>　④　嗅覚や味覚の異常はありません。　　　　　　　　　　　　　　　　　　　　　　 　はい・いいえ</t>
    </r>
    <r>
      <rPr>
        <sz val="10.5"/>
        <rFont val="ＭＳ ゴシック"/>
        <family val="3"/>
        <charset val="128"/>
      </rPr>
      <t xml:space="preserve">
</t>
    </r>
    <r>
      <rPr>
        <sz val="11"/>
        <rFont val="ＭＳ ゴシック"/>
        <family val="3"/>
        <charset val="128"/>
      </rPr>
      <t>　⑤　体が重く感じる､疲れやすいなどの症状はありません。　　　　　　　　　　　　　　はい・いいえ</t>
    </r>
    <r>
      <rPr>
        <sz val="10.5"/>
        <rFont val="ＭＳ ゴシック"/>
        <family val="3"/>
        <charset val="128"/>
      </rPr>
      <t xml:space="preserve">
</t>
    </r>
    <r>
      <rPr>
        <sz val="11"/>
        <rFont val="ＭＳ ゴシック"/>
        <family val="3"/>
        <charset val="128"/>
      </rPr>
      <t>　⑥　新型コロナウイルス感染症陽性と判断された者との濃厚接触はありません。 　　　　はい・いいえ</t>
    </r>
    <r>
      <rPr>
        <sz val="10.5"/>
        <rFont val="ＭＳ ゴシック"/>
        <family val="3"/>
        <charset val="128"/>
      </rPr>
      <t xml:space="preserve">
</t>
    </r>
    <r>
      <rPr>
        <sz val="11"/>
        <rFont val="ＭＳ ゴシック"/>
        <family val="3"/>
        <charset val="128"/>
      </rPr>
      <t>　⑦　同居家族や身近な知人に感染を疑われる人はいません。　　　　　　　　　　　　   はい・いいえ</t>
    </r>
    <r>
      <rPr>
        <sz val="10.5"/>
        <rFont val="ＭＳ ゴシック"/>
        <family val="3"/>
        <charset val="128"/>
      </rPr>
      <t xml:space="preserve">
</t>
    </r>
    <r>
      <rPr>
        <sz val="11"/>
        <rFont val="ＭＳ ゴシック"/>
        <family val="3"/>
        <charset val="128"/>
      </rPr>
      <t>　⑧　過去14日以内に政府から入国制限､入国後観察期間を必要とされている　　    　　　はい・いいえ</t>
    </r>
    <r>
      <rPr>
        <sz val="10.5"/>
        <rFont val="ＭＳ ゴシック"/>
        <family val="3"/>
        <charset val="128"/>
      </rPr>
      <t xml:space="preserve">
</t>
    </r>
    <r>
      <rPr>
        <sz val="11"/>
        <rFont val="ＭＳ ゴシック"/>
        <family val="3"/>
        <charset val="128"/>
      </rPr>
      <t>　　　国･地域への渡航､又は、当該在住者との濃厚接触はありません。</t>
    </r>
  </si>
  <si>
    <r>
      <rPr>
        <sz val="11"/>
        <rFont val="ＭＳ ゴシック"/>
        <family val="3"/>
        <charset val="128"/>
      </rPr>
      <t>３　【遵守事項】以下の遵守事項を確認し､どちらかに○をつけてください。</t>
    </r>
    <r>
      <rPr>
        <sz val="10.5"/>
        <rFont val="ＭＳ ゴシック"/>
        <family val="3"/>
        <charset val="128"/>
      </rPr>
      <t xml:space="preserve">
</t>
    </r>
    <r>
      <rPr>
        <sz val="11"/>
        <rFont val="ＭＳ ゴシック"/>
        <family val="3"/>
        <charset val="128"/>
      </rPr>
      <t>　①　マスクを持参し､原則として常時着用する。（行射時を除く）　　　　　　　　　　　はい・いいえ</t>
    </r>
    <r>
      <rPr>
        <sz val="10.5"/>
        <rFont val="ＭＳ ゴシック"/>
        <family val="3"/>
        <charset val="128"/>
      </rPr>
      <t xml:space="preserve">
</t>
    </r>
    <r>
      <rPr>
        <sz val="11"/>
        <rFont val="ＭＳ ゴシック"/>
        <family val="3"/>
        <charset val="128"/>
      </rPr>
      <t>　②　こまめな手洗い､アルコール等による手指消毒を実施する。　　　　　　　　　　　  はい・いいえ</t>
    </r>
    <r>
      <rPr>
        <sz val="10.5"/>
        <rFont val="ＭＳ ゴシック"/>
        <family val="3"/>
        <charset val="128"/>
      </rPr>
      <t xml:space="preserve">
</t>
    </r>
    <r>
      <rPr>
        <sz val="11"/>
        <rFont val="ＭＳ ゴシック"/>
        <family val="3"/>
        <charset val="128"/>
      </rPr>
      <t>　③　タオルは各自持参し､共用しない。　　　　　　　　　　　　　　　　　　　　　　  はい・いいえ</t>
    </r>
    <r>
      <rPr>
        <sz val="10.5"/>
        <rFont val="ＭＳ ゴシック"/>
        <family val="3"/>
        <charset val="128"/>
      </rPr>
      <t xml:space="preserve">
</t>
    </r>
    <r>
      <rPr>
        <sz val="11"/>
        <rFont val="ＭＳ ゴシック"/>
        <family val="3"/>
        <charset val="128"/>
      </rPr>
      <t>　④　他の利用者や施設関係者との距離は､できるだけ2m以上を確保する。　　　　　　    はい・いいえ</t>
    </r>
    <r>
      <rPr>
        <sz val="10.5"/>
        <rFont val="ＭＳ ゴシック"/>
        <family val="3"/>
        <charset val="128"/>
      </rPr>
      <t xml:space="preserve">
</t>
    </r>
    <r>
      <rPr>
        <sz val="11"/>
        <rFont val="ＭＳ ゴシック"/>
        <family val="3"/>
        <charset val="128"/>
      </rPr>
      <t>　⑤　咳エチケツトを守り、大きな声での会話はしない｡応援は拍手のみとする。　　　　　はい・いいえ</t>
    </r>
    <r>
      <rPr>
        <sz val="10.5"/>
        <rFont val="ＭＳ ゴシック"/>
        <family val="3"/>
        <charset val="128"/>
      </rPr>
      <t xml:space="preserve">
</t>
    </r>
    <r>
      <rPr>
        <sz val="11"/>
        <rFont val="ＭＳ ゴシック"/>
        <family val="3"/>
        <charset val="128"/>
      </rPr>
      <t>　⑥　他人の弓具などに極力触れない。　　　　　　　　　　　　　　　　　　　　 　　  はい・いいえ</t>
    </r>
    <r>
      <rPr>
        <sz val="10.5"/>
        <rFont val="ＭＳ ゴシック"/>
        <family val="3"/>
        <charset val="128"/>
      </rPr>
      <t xml:space="preserve">
</t>
    </r>
    <r>
      <rPr>
        <sz val="11"/>
        <rFont val="ＭＳ ゴシック"/>
        <family val="3"/>
        <charset val="128"/>
      </rPr>
      <t>　⑦　飲食は指定場所に限り、手指を清潔にし周囲の人と距離を取り対面を避ける。　　　 はい・いいえ</t>
    </r>
    <r>
      <rPr>
        <sz val="10.5"/>
        <rFont val="ＭＳ ゴシック"/>
        <family val="3"/>
        <charset val="128"/>
      </rPr>
      <t xml:space="preserve">
</t>
    </r>
    <r>
      <rPr>
        <sz val="11"/>
        <rFont val="ＭＳ ゴシック"/>
        <family val="3"/>
        <charset val="128"/>
      </rPr>
      <t>　⑧　ゴミは各自で持ち帰る。　　　　　　　　　　　　　　　　　　　　　　　　 　　  はい・いいえ</t>
    </r>
  </si>
  <si>
    <t>※1　 大会･講習会･審査会･会議等に参加する場合は､事前様式をプリントアウトして</t>
  </si>
  <si>
    <t>　　　記載のうえ、当日受付で提出してください。</t>
  </si>
  <si>
    <t>　　　なお､持参を忘れた方は、この様式を会場でも準備していますので､必ず提出してください。</t>
  </si>
  <si>
    <t>※２　提出していただいたチェツクシートは､主催者(担当責任者)が保管します。</t>
  </si>
  <si>
    <t>　　　また､個人情報になりますので、１４日間保管後に責任をもって廃棄します。</t>
  </si>
  <si>
    <t>※３　受付時に体調不良がある場合や､検温で３７.５度以上の場合は､参加を遠盧していただきます。</t>
  </si>
  <si>
    <t>　　　また、【健康チェツク】に該当する項目がある場合は､必ず主催者と参加について相談してください。</t>
  </si>
  <si>
    <t>　　　その結果､参加をご遠盧願う場合があります。</t>
  </si>
  <si>
    <t>　　　いずれの場合も参加料等は不要となります。(納入済の場合は後日返却します。)</t>
  </si>
  <si>
    <t>※４　施設利用中に体調不良等が発生した場合は､速やかに主催者に申し出てください。</t>
  </si>
  <si>
    <t>　　　また、自己判断で帰ることのないようにしてください。</t>
  </si>
  <si>
    <t>記入内容に相違無く、行事の遵守事項及び施設利用時の規則等を守って参加し、今後２週間以内に</t>
  </si>
  <si>
    <t>新型コロナウイルス感染症を発症した場合、及び検査で陽性が判明した場合、主催者に対して速やか</t>
  </si>
  <si>
    <t>に報告します。</t>
  </si>
  <si>
    <t>　　　　　年　　　月　　　日　　　　　　　　　　　　　　　　　　　（未成年者は保護者名も記入）</t>
  </si>
  <si>
    <t>　　　　　　　　　　　　　　　署名</t>
  </si>
  <si>
    <t>確認者（　　　　　　　　　　　　　　　　　　）</t>
  </si>
  <si>
    <t>第６６回　北陸三県弓道選手権大会　立順表</t>
    <rPh sb="17" eb="18">
      <t>タチ</t>
    </rPh>
    <rPh sb="18" eb="19">
      <t>ジュン</t>
    </rPh>
    <rPh sb="19" eb="20">
      <t>ヒョウ</t>
    </rPh>
    <phoneticPr fontId="11"/>
  </si>
  <si>
    <t>立</t>
  </si>
  <si>
    <t>県</t>
  </si>
  <si>
    <t>ﾁｰﾑ名</t>
  </si>
  <si>
    <t>氏    名</t>
  </si>
  <si>
    <t>称段</t>
  </si>
  <si>
    <t>性</t>
  </si>
  <si>
    <t>順</t>
  </si>
  <si>
    <t>名</t>
  </si>
  <si>
    <t>(所属)</t>
  </si>
  <si>
    <t>別</t>
  </si>
  <si>
    <t>富山</t>
    <phoneticPr fontId="11"/>
  </si>
  <si>
    <t>富山Ａ</t>
  </si>
  <si>
    <t>水島　俊雄</t>
    <rPh sb="0" eb="2">
      <t>みずしま</t>
    </rPh>
    <rPh sb="3" eb="5">
      <t>としお</t>
    </rPh>
    <phoneticPr fontId="11" type="Hiragana"/>
  </si>
  <si>
    <t>弐</t>
    <phoneticPr fontId="11"/>
  </si>
  <si>
    <t>男</t>
    <rPh sb="0" eb="1">
      <t>オトコ</t>
    </rPh>
    <phoneticPr fontId="11"/>
  </si>
  <si>
    <t>鳥居　一郎</t>
    <rPh sb="0" eb="2">
      <t>とりい</t>
    </rPh>
    <rPh sb="3" eb="5">
      <t>いちろう</t>
    </rPh>
    <phoneticPr fontId="11" type="Hiragana"/>
  </si>
  <si>
    <t>参</t>
    <rPh sb="0" eb="1">
      <t>サン</t>
    </rPh>
    <phoneticPr fontId="2"/>
  </si>
  <si>
    <t>渡辺　一朗</t>
    <rPh sb="0" eb="2">
      <t>わたなべ</t>
    </rPh>
    <rPh sb="3" eb="5">
      <t>いちろう</t>
    </rPh>
    <phoneticPr fontId="11" type="Hiragana"/>
  </si>
  <si>
    <t>五</t>
    <rPh sb="0" eb="1">
      <t>ゴ</t>
    </rPh>
    <phoneticPr fontId="2"/>
  </si>
  <si>
    <t>福井</t>
    <rPh sb="0" eb="2">
      <t>フクイ</t>
    </rPh>
    <phoneticPr fontId="11"/>
  </si>
  <si>
    <t>全福井Ｄ</t>
    <phoneticPr fontId="11"/>
  </si>
  <si>
    <t>中澤　琴乃</t>
    <rPh sb="0" eb="5">
      <t>なかざわ　　　　ことの</t>
    </rPh>
    <phoneticPr fontId="11" type="Hiragana"/>
  </si>
  <si>
    <t>弐</t>
  </si>
  <si>
    <t>女</t>
    <rPh sb="0" eb="1">
      <t>オンナ</t>
    </rPh>
    <phoneticPr fontId="11"/>
  </si>
  <si>
    <t>右原　奈美</t>
    <rPh sb="0" eb="5">
      <t>うはら　　　　　　なみ</t>
    </rPh>
    <phoneticPr fontId="11" type="Hiragana"/>
  </si>
  <si>
    <t>品川　麻衣</t>
    <rPh sb="0" eb="5">
      <t>しながわ　　　　　まい</t>
    </rPh>
    <phoneticPr fontId="11" type="Hiragana"/>
  </si>
  <si>
    <t>四</t>
  </si>
  <si>
    <t>高岡Ｅ</t>
    <rPh sb="0" eb="2">
      <t>タカオカ</t>
    </rPh>
    <phoneticPr fontId="11"/>
  </si>
  <si>
    <t>村中　順子</t>
    <rPh sb="0" eb="2">
      <t>むらなか</t>
    </rPh>
    <rPh sb="3" eb="5">
      <t>じゅんこ</t>
    </rPh>
    <phoneticPr fontId="11" type="Hiragana"/>
  </si>
  <si>
    <t>四</t>
    <rPh sb="0" eb="1">
      <t>ヨン</t>
    </rPh>
    <phoneticPr fontId="11"/>
  </si>
  <si>
    <t>吉田　弘美</t>
    <rPh sb="0" eb="2">
      <t>よしだ</t>
    </rPh>
    <rPh sb="3" eb="5">
      <t>ひろみ</t>
    </rPh>
    <phoneticPr fontId="11" type="Hiragana"/>
  </si>
  <si>
    <t>参</t>
    <phoneticPr fontId="11"/>
  </si>
  <si>
    <t>川口　幸子</t>
    <rPh sb="0" eb="2">
      <t>かわぐち</t>
    </rPh>
    <rPh sb="3" eb="5">
      <t>さちこ</t>
    </rPh>
    <phoneticPr fontId="11" type="Hiragana"/>
  </si>
  <si>
    <t>石川</t>
    <phoneticPr fontId="11"/>
  </si>
  <si>
    <t>全石川Ｄ</t>
  </si>
  <si>
    <t>樋口　香里</t>
    <rPh sb="0" eb="5">
      <t>ひぐち　　　かおり</t>
    </rPh>
    <phoneticPr fontId="11" type="Hiragana"/>
  </si>
  <si>
    <t>奥村　彩加</t>
    <rPh sb="0" eb="2">
      <t>おくむら</t>
    </rPh>
    <rPh sb="3" eb="5">
      <t>あやか</t>
    </rPh>
    <phoneticPr fontId="11" type="Hiragana"/>
  </si>
  <si>
    <t>参</t>
  </si>
  <si>
    <t>越能　公子</t>
    <rPh sb="0" eb="5">
      <t>えつのう　　　きみこ</t>
    </rPh>
    <phoneticPr fontId="11" type="Hiragana"/>
  </si>
  <si>
    <t>錬六</t>
  </si>
  <si>
    <t>高岡Ｂ</t>
    <rPh sb="0" eb="2">
      <t>タカオカ</t>
    </rPh>
    <phoneticPr fontId="11"/>
  </si>
  <si>
    <t>樽見　峰二</t>
    <rPh sb="0" eb="2">
      <t>たるみ</t>
    </rPh>
    <rPh sb="3" eb="5">
      <t>みねじ</t>
    </rPh>
    <phoneticPr fontId="11" type="Hiragana"/>
  </si>
  <si>
    <t>五</t>
    <rPh sb="0" eb="1">
      <t>ゴ</t>
    </rPh>
    <phoneticPr fontId="11"/>
  </si>
  <si>
    <t>南　　ゆみ</t>
    <rPh sb="0" eb="1">
      <t>みなみ</t>
    </rPh>
    <phoneticPr fontId="11" type="Hiragana"/>
  </si>
  <si>
    <t>高桑佳司子</t>
    <rPh sb="0" eb="2">
      <t>たかくわ</t>
    </rPh>
    <rPh sb="2" eb="3">
      <t>か</t>
    </rPh>
    <rPh sb="3" eb="4">
      <t>し</t>
    </rPh>
    <rPh sb="4" eb="5">
      <t>こ</t>
    </rPh>
    <phoneticPr fontId="11" type="Hiragana"/>
  </si>
  <si>
    <t>全富山Ｄ</t>
    <rPh sb="0" eb="1">
      <t>ゼン</t>
    </rPh>
    <rPh sb="1" eb="3">
      <t>トヤマ</t>
    </rPh>
    <phoneticPr fontId="28"/>
  </si>
  <si>
    <t>山岡　由季</t>
    <rPh sb="0" eb="2">
      <t>やまおか</t>
    </rPh>
    <rPh sb="3" eb="4">
      <t>ゆ</t>
    </rPh>
    <rPh sb="4" eb="5">
      <t>き</t>
    </rPh>
    <phoneticPr fontId="11" type="Hiragana"/>
  </si>
  <si>
    <t>参</t>
    <phoneticPr fontId="28"/>
  </si>
  <si>
    <t>山崎　彩奈</t>
    <rPh sb="0" eb="2">
      <t>やまざき</t>
    </rPh>
    <rPh sb="3" eb="5">
      <t>あやな</t>
    </rPh>
    <phoneticPr fontId="11" type="Hiragana"/>
  </si>
  <si>
    <t>弐</t>
    <rPh sb="0" eb="1">
      <t>ニ</t>
    </rPh>
    <phoneticPr fontId="28"/>
  </si>
  <si>
    <t>渡辺弥沙樹</t>
    <rPh sb="0" eb="2">
      <t>わたなべ</t>
    </rPh>
    <rPh sb="2" eb="3">
      <t>み</t>
    </rPh>
    <rPh sb="3" eb="5">
      <t>さき</t>
    </rPh>
    <phoneticPr fontId="11" type="Hiragana"/>
  </si>
  <si>
    <t>参</t>
    <rPh sb="0" eb="1">
      <t>サン</t>
    </rPh>
    <phoneticPr fontId="28"/>
  </si>
  <si>
    <t>全福井Ａ</t>
    <phoneticPr fontId="11"/>
  </si>
  <si>
    <t>田中　文裕</t>
    <rPh sb="0" eb="5">
      <t>たなか　　　ふみひろ</t>
    </rPh>
    <phoneticPr fontId="11" type="Hiragana"/>
  </si>
  <si>
    <t>春日　秀登</t>
    <rPh sb="0" eb="5">
      <t>かすが　　　　　ひでと</t>
    </rPh>
    <phoneticPr fontId="11" type="Hiragana"/>
  </si>
  <si>
    <t>新岡　琢哉</t>
    <rPh sb="0" eb="5">
      <t>に いおか　　　　たくや</t>
    </rPh>
    <phoneticPr fontId="11" type="Hiragana"/>
  </si>
  <si>
    <t>五</t>
  </si>
  <si>
    <t>全石川Ｅ</t>
  </si>
  <si>
    <t>楽満　仁志</t>
    <rPh sb="0" eb="5">
      <t>らくまん　　　ひとし</t>
    </rPh>
    <phoneticPr fontId="11" type="Hiragana"/>
  </si>
  <si>
    <t>喜多　春華</t>
    <rPh sb="0" eb="5">
      <t>きた　　　　　　はるか</t>
    </rPh>
    <phoneticPr fontId="11" type="Hiragana"/>
  </si>
  <si>
    <t>北市　　誠</t>
    <rPh sb="0" eb="5">
      <t>きたいち　　　　まこと</t>
    </rPh>
    <phoneticPr fontId="11" type="Hiragana"/>
  </si>
  <si>
    <t>立山</t>
    <rPh sb="0" eb="2">
      <t>タテヤマ</t>
    </rPh>
    <phoneticPr fontId="11"/>
  </si>
  <si>
    <t>南　　有紀</t>
    <rPh sb="0" eb="1">
      <t>みなみ</t>
    </rPh>
    <rPh sb="3" eb="5">
      <t>ゆき</t>
    </rPh>
    <phoneticPr fontId="11" type="Hiragana"/>
  </si>
  <si>
    <t>橋本　　薫</t>
    <rPh sb="0" eb="2">
      <t>はしもと</t>
    </rPh>
    <rPh sb="4" eb="5">
      <t>かおる</t>
    </rPh>
    <phoneticPr fontId="11" type="Hiragana"/>
  </si>
  <si>
    <t>谷　　秀明</t>
    <rPh sb="0" eb="1">
      <t>たに</t>
    </rPh>
    <rPh sb="3" eb="5">
      <t>ひであき</t>
    </rPh>
    <phoneticPr fontId="11" type="Hiragana"/>
  </si>
  <si>
    <t>全石川Ｆ</t>
    <phoneticPr fontId="11"/>
  </si>
  <si>
    <t>島　　満栄</t>
    <rPh sb="0" eb="5">
      <t>しま　　　　　　みつえ</t>
    </rPh>
    <phoneticPr fontId="11" type="Hiragana"/>
  </si>
  <si>
    <t>錬五</t>
  </si>
  <si>
    <t>山崎　優佳</t>
    <rPh sb="0" eb="5">
      <t>やまさき　　　　ゆか</t>
    </rPh>
    <phoneticPr fontId="11" type="Hiragana"/>
  </si>
  <si>
    <t>加藤　裕子</t>
    <rPh sb="0" eb="5">
      <t>かとう　　　　　ゆうこ</t>
    </rPh>
    <phoneticPr fontId="11" type="Hiragana"/>
  </si>
  <si>
    <t>鯖江市</t>
    <phoneticPr fontId="11"/>
  </si>
  <si>
    <t>永田　秀和</t>
    <rPh sb="0" eb="5">
      <t>ながた　　　　　ひでかず</t>
    </rPh>
    <phoneticPr fontId="11" type="Hiragana"/>
  </si>
  <si>
    <t>齋藤　由希</t>
    <rPh sb="0" eb="5">
      <t>さいとう　　　　　ゆき</t>
    </rPh>
    <phoneticPr fontId="11" type="Hiragana"/>
  </si>
  <si>
    <t>初</t>
  </si>
  <si>
    <t>南部　弘美</t>
    <rPh sb="0" eb="5">
      <t>なんぶ　　　　　　ひろみ</t>
    </rPh>
    <phoneticPr fontId="11" type="Hiragana"/>
  </si>
  <si>
    <t>小矢部</t>
    <rPh sb="0" eb="3">
      <t>オヤベ</t>
    </rPh>
    <phoneticPr fontId="11"/>
  </si>
  <si>
    <t>小川　英信</t>
    <rPh sb="0" eb="2">
      <t>おがわ</t>
    </rPh>
    <rPh sb="3" eb="5">
      <t>えいしん</t>
    </rPh>
    <phoneticPr fontId="11" type="Hiragana"/>
  </si>
  <si>
    <t>錬五</t>
    <rPh sb="0" eb="1">
      <t>レン</t>
    </rPh>
    <rPh sb="1" eb="2">
      <t>ゴ</t>
    </rPh>
    <phoneticPr fontId="11"/>
  </si>
  <si>
    <t>大橋　礼佳</t>
    <rPh sb="0" eb="2">
      <t>おおはし</t>
    </rPh>
    <rPh sb="3" eb="5">
      <t>あやか</t>
    </rPh>
    <phoneticPr fontId="11" type="Hiragana"/>
  </si>
  <si>
    <t>参</t>
    <rPh sb="0" eb="1">
      <t>サン</t>
    </rPh>
    <phoneticPr fontId="11"/>
  </si>
  <si>
    <t>大川　他修</t>
    <rPh sb="0" eb="2">
      <t>おおかわ</t>
    </rPh>
    <rPh sb="3" eb="4">
      <t>た</t>
    </rPh>
    <rPh sb="4" eb="5">
      <t>しゅう</t>
    </rPh>
    <phoneticPr fontId="11" type="Hiragana"/>
  </si>
  <si>
    <t>錬六</t>
    <rPh sb="0" eb="1">
      <t>レン</t>
    </rPh>
    <rPh sb="1" eb="2">
      <t>ロク</t>
    </rPh>
    <phoneticPr fontId="11"/>
  </si>
  <si>
    <t>全福井Ｃ</t>
    <phoneticPr fontId="11"/>
  </si>
  <si>
    <t>後藤　嵩幸</t>
    <rPh sb="0" eb="5">
      <t>ごとう　　　　　たかゆき</t>
    </rPh>
    <phoneticPr fontId="11" type="Hiragana"/>
  </si>
  <si>
    <t>東　　孝博</t>
    <rPh sb="0" eb="5">
      <t>あづま　　　　たかひろ</t>
    </rPh>
    <phoneticPr fontId="11" type="Hiragana"/>
  </si>
  <si>
    <t>全福井Ｂ</t>
  </si>
  <si>
    <t>井上　雅寛</t>
    <rPh sb="0" eb="5">
      <t>いのうえ　　　　まさひろ</t>
    </rPh>
    <phoneticPr fontId="11" type="Hiragana"/>
  </si>
  <si>
    <t>富山Ｄ</t>
  </si>
  <si>
    <t>倉又　　工</t>
    <rPh sb="0" eb="2">
      <t>くらまた</t>
    </rPh>
    <rPh sb="4" eb="5">
      <t>たくみ</t>
    </rPh>
    <phoneticPr fontId="11" type="Hiragana"/>
  </si>
  <si>
    <t>四</t>
    <rPh sb="0" eb="1">
      <t>ヨン</t>
    </rPh>
    <phoneticPr fontId="2"/>
  </si>
  <si>
    <t>倉又美奈子</t>
    <rPh sb="0" eb="2">
      <t>くらまた</t>
    </rPh>
    <rPh sb="2" eb="5">
      <t xml:space="preserve">  みなこ</t>
    </rPh>
    <phoneticPr fontId="11" type="Hiragana"/>
  </si>
  <si>
    <t>錬五</t>
    <rPh sb="0" eb="1">
      <t>レン</t>
    </rPh>
    <rPh sb="1" eb="2">
      <t>ゴ</t>
    </rPh>
    <phoneticPr fontId="2"/>
  </si>
  <si>
    <t>川元　淑子</t>
    <rPh sb="0" eb="2">
      <t>かわもと</t>
    </rPh>
    <rPh sb="3" eb="5">
      <t>よしこ</t>
    </rPh>
    <phoneticPr fontId="11" type="Hiragana"/>
  </si>
  <si>
    <t>教六</t>
    <rPh sb="0" eb="1">
      <t>キョウ</t>
    </rPh>
    <rPh sb="1" eb="2">
      <t>ロク</t>
    </rPh>
    <phoneticPr fontId="2"/>
  </si>
  <si>
    <t>高岡Ａ</t>
    <rPh sb="0" eb="2">
      <t>タカオカ</t>
    </rPh>
    <phoneticPr fontId="11"/>
  </si>
  <si>
    <t>高松　久子</t>
    <rPh sb="0" eb="2">
      <t>たかまつ</t>
    </rPh>
    <rPh sb="3" eb="5">
      <t>ひさこ</t>
    </rPh>
    <phoneticPr fontId="11" type="Hiragana"/>
  </si>
  <si>
    <t>錬六</t>
    <rPh sb="0" eb="1">
      <t>レン</t>
    </rPh>
    <rPh sb="1" eb="2">
      <t>ロク</t>
    </rPh>
    <phoneticPr fontId="2"/>
  </si>
  <si>
    <t>坂井　俊三</t>
    <rPh sb="0" eb="2">
      <t>さかい</t>
    </rPh>
    <rPh sb="3" eb="5">
      <t>しゅんぞう</t>
    </rPh>
    <phoneticPr fontId="11" type="Hiragana"/>
  </si>
  <si>
    <t>清水　仁美</t>
    <rPh sb="0" eb="2">
      <t>しみず</t>
    </rPh>
    <rPh sb="3" eb="5">
      <t>ひとみ</t>
    </rPh>
    <phoneticPr fontId="11" type="Hiragana"/>
  </si>
  <si>
    <t>全富山Ｂ</t>
    <rPh sb="0" eb="1">
      <t>ゼン</t>
    </rPh>
    <rPh sb="1" eb="3">
      <t>トヤマ</t>
    </rPh>
    <phoneticPr fontId="28"/>
  </si>
  <si>
    <t>二宮　春日</t>
    <rPh sb="0" eb="2">
      <t>にのみや</t>
    </rPh>
    <rPh sb="3" eb="5">
      <t>はるか</t>
    </rPh>
    <phoneticPr fontId="11" type="Hiragana"/>
  </si>
  <si>
    <t>弐</t>
    <phoneticPr fontId="28"/>
  </si>
  <si>
    <t>布村　春美</t>
    <rPh sb="0" eb="2">
      <t>ぬのむら</t>
    </rPh>
    <rPh sb="3" eb="5">
      <t>はるみ</t>
    </rPh>
    <phoneticPr fontId="11" type="Hiragana"/>
  </si>
  <si>
    <t>下条由香里</t>
    <rPh sb="0" eb="2">
      <t>げじょう</t>
    </rPh>
    <rPh sb="2" eb="5">
      <t>ゆかり</t>
    </rPh>
    <phoneticPr fontId="11" type="Hiragana"/>
  </si>
  <si>
    <t>四</t>
    <phoneticPr fontId="28"/>
  </si>
  <si>
    <t>金大医Ａ</t>
  </si>
  <si>
    <t>古田　竣裕</t>
    <rPh sb="0" eb="5">
      <t>ふるた　　　　なるひろ</t>
    </rPh>
    <phoneticPr fontId="11" type="Hiragana"/>
  </si>
  <si>
    <t>西村　駿助</t>
    <rPh sb="0" eb="5">
      <t>にしむら　　　しゅんすけ</t>
    </rPh>
    <phoneticPr fontId="11" type="Hiragana"/>
  </si>
  <si>
    <t>松本　星貴</t>
    <rPh sb="0" eb="5">
      <t>まつもと　　　　せいき</t>
    </rPh>
    <phoneticPr fontId="11" type="Hiragana"/>
  </si>
  <si>
    <t>高岡Ｃ</t>
    <rPh sb="0" eb="2">
      <t>タカオカ</t>
    </rPh>
    <phoneticPr fontId="11"/>
  </si>
  <si>
    <t>野崎美和子</t>
    <rPh sb="0" eb="2">
      <t>のざき</t>
    </rPh>
    <rPh sb="2" eb="5">
      <t>みわこ</t>
    </rPh>
    <phoneticPr fontId="11" type="Hiragana"/>
  </si>
  <si>
    <t>飯田由美子</t>
    <rPh sb="0" eb="2">
      <t>いいだ</t>
    </rPh>
    <rPh sb="2" eb="5">
      <t>ゆみこ</t>
    </rPh>
    <phoneticPr fontId="11" type="Hiragana"/>
  </si>
  <si>
    <t>室谷　泰海</t>
    <rPh sb="0" eb="2">
      <t>むろたに</t>
    </rPh>
    <rPh sb="3" eb="4">
      <t>やす</t>
    </rPh>
    <rPh sb="4" eb="5">
      <t>うみ</t>
    </rPh>
    <phoneticPr fontId="11" type="Hiragana"/>
  </si>
  <si>
    <t>富山Ｃ</t>
  </si>
  <si>
    <t>常木ふさ子</t>
    <rPh sb="0" eb="2">
      <t>つねき</t>
    </rPh>
    <rPh sb="4" eb="5">
      <t>ふさこ</t>
    </rPh>
    <phoneticPr fontId="11" type="Hiragana"/>
  </si>
  <si>
    <t>西野　麻子</t>
    <rPh sb="0" eb="1">
      <t>にし</t>
    </rPh>
    <rPh sb="1" eb="2">
      <t>の</t>
    </rPh>
    <rPh sb="3" eb="5">
      <t>あさこ</t>
    </rPh>
    <phoneticPr fontId="11" type="Hiragana"/>
  </si>
  <si>
    <t>重松三和子</t>
    <rPh sb="0" eb="2">
      <t>かさまつ</t>
    </rPh>
    <rPh sb="4" eb="5">
      <t>みわこ</t>
    </rPh>
    <phoneticPr fontId="11" type="Hiragana"/>
  </si>
  <si>
    <t>全富山Ｅ</t>
    <rPh sb="0" eb="1">
      <t>ゼン</t>
    </rPh>
    <rPh sb="1" eb="3">
      <t>トヤマ</t>
    </rPh>
    <phoneticPr fontId="28"/>
  </si>
  <si>
    <t>野田　明宏</t>
    <rPh sb="0" eb="2">
      <t>のだ</t>
    </rPh>
    <rPh sb="3" eb="5">
      <t>あきひろ</t>
    </rPh>
    <phoneticPr fontId="11" type="Hiragana"/>
  </si>
  <si>
    <t>五</t>
    <phoneticPr fontId="28"/>
  </si>
  <si>
    <t>萩原　祥人</t>
    <rPh sb="0" eb="2">
      <t>はぎわら</t>
    </rPh>
    <rPh sb="3" eb="5">
      <t>さちひと</t>
    </rPh>
    <phoneticPr fontId="11" type="Hiragana"/>
  </si>
  <si>
    <t>長岡　英伸</t>
    <rPh sb="0" eb="2">
      <t>ながおか</t>
    </rPh>
    <rPh sb="3" eb="4">
      <t>えい</t>
    </rPh>
    <rPh sb="4" eb="5">
      <t>しん</t>
    </rPh>
    <phoneticPr fontId="11" type="Hiragana"/>
  </si>
  <si>
    <t>錬五</t>
    <phoneticPr fontId="28"/>
  </si>
  <si>
    <t>射水Ｂ</t>
    <rPh sb="0" eb="2">
      <t>イミズ</t>
    </rPh>
    <phoneticPr fontId="11"/>
  </si>
  <si>
    <t>笹島　里美</t>
    <rPh sb="0" eb="2">
      <t>ささじま</t>
    </rPh>
    <rPh sb="3" eb="5">
      <t>さとみ</t>
    </rPh>
    <phoneticPr fontId="11" type="Hiragana"/>
  </si>
  <si>
    <t>太田　智雄</t>
    <rPh sb="0" eb="2">
      <t>おおた</t>
    </rPh>
    <rPh sb="3" eb="5">
      <t>ともお</t>
    </rPh>
    <phoneticPr fontId="11" type="Hiragana"/>
  </si>
  <si>
    <t>荒井　忠夫</t>
    <rPh sb="0" eb="2">
      <t>あらい</t>
    </rPh>
    <rPh sb="3" eb="5">
      <t>ただお</t>
    </rPh>
    <phoneticPr fontId="11" type="Hiragana"/>
  </si>
  <si>
    <t>全石川Ａ</t>
  </si>
  <si>
    <t>友安　正人</t>
    <rPh sb="0" eb="5">
      <t>ともやす　    まさと</t>
    </rPh>
    <phoneticPr fontId="11" type="Hiragana"/>
  </si>
  <si>
    <t>教六</t>
  </si>
  <si>
    <t>江田　浩二</t>
    <rPh sb="0" eb="5">
      <t>えだ　　　　　　こうじ</t>
    </rPh>
    <phoneticPr fontId="11" type="Hiragana"/>
  </si>
  <si>
    <t>曽山　良和</t>
    <rPh sb="0" eb="5">
      <t>そやま　　　　　よしかず</t>
    </rPh>
    <phoneticPr fontId="11" type="Hiragana"/>
  </si>
  <si>
    <t>富山Ｂ</t>
  </si>
  <si>
    <t>森　　晴美</t>
    <rPh sb="0" eb="1">
      <t>もり</t>
    </rPh>
    <rPh sb="3" eb="5">
      <t>はるみ</t>
    </rPh>
    <phoneticPr fontId="11" type="Hiragana"/>
  </si>
  <si>
    <t>佐竹智恵子</t>
    <rPh sb="0" eb="2">
      <t>さたけ</t>
    </rPh>
    <rPh sb="2" eb="5">
      <t>　　ちえこ</t>
    </rPh>
    <phoneticPr fontId="11" type="Hiragana"/>
  </si>
  <si>
    <t>大塚　祐子</t>
    <rPh sb="0" eb="2">
      <t>おおつか</t>
    </rPh>
    <rPh sb="3" eb="5">
      <t>ゆうこ</t>
    </rPh>
    <phoneticPr fontId="11" type="Hiragana"/>
  </si>
  <si>
    <t>全富山Ｆ</t>
    <rPh sb="0" eb="1">
      <t>ゼン</t>
    </rPh>
    <rPh sb="1" eb="3">
      <t>トヤマ</t>
    </rPh>
    <phoneticPr fontId="28"/>
  </si>
  <si>
    <t>滝沢　勇馬</t>
    <rPh sb="0" eb="2">
      <t>たきざわ</t>
    </rPh>
    <rPh sb="3" eb="5">
      <t>ゆうま</t>
    </rPh>
    <phoneticPr fontId="11" type="Hiragana"/>
  </si>
  <si>
    <t>石黒　　佑</t>
    <rPh sb="0" eb="2">
      <t>いしぐろ</t>
    </rPh>
    <rPh sb="4" eb="5">
      <t>たすく</t>
    </rPh>
    <phoneticPr fontId="11" type="Hiragana"/>
  </si>
  <si>
    <t>尾上　友弥</t>
    <rPh sb="0" eb="2">
      <t>おのうえ</t>
    </rPh>
    <rPh sb="3" eb="4">
      <t>とも</t>
    </rPh>
    <rPh sb="4" eb="5">
      <t>や</t>
    </rPh>
    <phoneticPr fontId="11" type="Hiragana"/>
  </si>
  <si>
    <t>全石川Ｈ</t>
    <phoneticPr fontId="11"/>
  </si>
  <si>
    <t>沖谷　知明</t>
    <rPh sb="0" eb="5">
      <t>おきたに　　　ともあき</t>
    </rPh>
    <phoneticPr fontId="11" type="Hiragana"/>
  </si>
  <si>
    <t>山鍬三千枝</t>
    <rPh sb="0" eb="5">
      <t>やまくわ　　　みちえ</t>
    </rPh>
    <phoneticPr fontId="11" type="Hiragana"/>
  </si>
  <si>
    <t>木下　外治</t>
    <rPh sb="0" eb="5">
      <t>きのした　　　　そとじ</t>
    </rPh>
    <phoneticPr fontId="11" type="Hiragana"/>
  </si>
  <si>
    <t>教七</t>
  </si>
  <si>
    <t>全富山Ａ</t>
    <rPh sb="0" eb="1">
      <t>ゼン</t>
    </rPh>
    <rPh sb="1" eb="3">
      <t>トヤマ</t>
    </rPh>
    <phoneticPr fontId="28"/>
  </si>
  <si>
    <t>高山　尚希</t>
    <rPh sb="0" eb="2">
      <t>たかやま</t>
    </rPh>
    <rPh sb="3" eb="4">
      <t>なお</t>
    </rPh>
    <rPh sb="4" eb="5">
      <t>き</t>
    </rPh>
    <phoneticPr fontId="11" type="Hiragana"/>
  </si>
  <si>
    <t>四</t>
    <rPh sb="0" eb="1">
      <t>ヨン</t>
    </rPh>
    <phoneticPr fontId="28"/>
  </si>
  <si>
    <t>熊本　圭吾</t>
    <rPh sb="0" eb="2">
      <t>くまもと</t>
    </rPh>
    <rPh sb="3" eb="5">
      <t>けいご</t>
    </rPh>
    <phoneticPr fontId="11" type="Hiragana"/>
  </si>
  <si>
    <t>高田　彬仁</t>
    <rPh sb="0" eb="2">
      <t>たかだ</t>
    </rPh>
    <rPh sb="3" eb="4">
      <t>あき</t>
    </rPh>
    <rPh sb="4" eb="5">
      <t>ひと</t>
    </rPh>
    <phoneticPr fontId="11" type="Hiragana"/>
  </si>
  <si>
    <t>鶴来
弓友会</t>
    <phoneticPr fontId="11"/>
  </si>
  <si>
    <t>足立　昭雄</t>
    <rPh sb="0" eb="5">
      <t>あだち　　　　　あきお</t>
    </rPh>
    <phoneticPr fontId="11" type="Hiragana"/>
  </si>
  <si>
    <t>横山　竜也</t>
    <rPh sb="0" eb="5">
      <t>よこやま　　　　　たつや</t>
    </rPh>
    <phoneticPr fontId="11" type="Hiragana"/>
  </si>
  <si>
    <t>浅野　　隆</t>
    <rPh sb="0" eb="5">
      <t>あさの　　　　　　たかし</t>
    </rPh>
    <phoneticPr fontId="11" type="Hiragana"/>
  </si>
  <si>
    <t>高岡Ｆ</t>
    <rPh sb="0" eb="2">
      <t>タカオカ</t>
    </rPh>
    <phoneticPr fontId="11"/>
  </si>
  <si>
    <t>浦　美智代</t>
    <rPh sb="0" eb="1">
      <t>うら</t>
    </rPh>
    <rPh sb="2" eb="5">
      <t>みちよ</t>
    </rPh>
    <phoneticPr fontId="11" type="Hiragana"/>
  </si>
  <si>
    <t>橋本かをる</t>
    <rPh sb="0" eb="2">
      <t>はしもと</t>
    </rPh>
    <phoneticPr fontId="11" type="Hiragana"/>
  </si>
  <si>
    <t>荻矢　知子</t>
    <rPh sb="0" eb="2">
      <t>おぎや</t>
    </rPh>
    <rPh sb="3" eb="5">
      <t>ともこ</t>
    </rPh>
    <phoneticPr fontId="11" type="Hiragana"/>
  </si>
  <si>
    <t>越前市Ｂ</t>
    <phoneticPr fontId="11"/>
  </si>
  <si>
    <t>北野佳奈代</t>
    <rPh sb="0" eb="5">
      <t>きたの　　　　かなよ</t>
    </rPh>
    <phoneticPr fontId="11" type="Hiragana"/>
  </si>
  <si>
    <r>
      <t>松井</t>
    </r>
    <r>
      <rPr>
        <sz val="12"/>
        <rFont val="ＭＳ Ｐ明朝"/>
        <family val="1"/>
        <charset val="128"/>
      </rPr>
      <t>　美香</t>
    </r>
    <rPh sb="0" eb="5">
      <t>まつい　　　　　みか</t>
    </rPh>
    <phoneticPr fontId="11" type="Hiragana"/>
  </si>
  <si>
    <r>
      <t>根谷</t>
    </r>
    <r>
      <rPr>
        <sz val="12"/>
        <rFont val="ＭＳ Ｐ明朝"/>
        <family val="1"/>
        <charset val="128"/>
      </rPr>
      <t>美知子</t>
    </r>
    <rPh sb="0" eb="5">
      <t>ねや　　　　　　みちこ</t>
    </rPh>
    <phoneticPr fontId="11" type="Hiragana"/>
  </si>
  <si>
    <t>全石川Ｊ</t>
    <phoneticPr fontId="11"/>
  </si>
  <si>
    <t>島田　大輔</t>
    <rPh sb="0" eb="5">
      <t>しまだ　　　だいすけ</t>
    </rPh>
    <phoneticPr fontId="11" type="Hiragana"/>
  </si>
  <si>
    <t>国長　陽平</t>
    <rPh sb="0" eb="2">
      <t>くになが</t>
    </rPh>
    <rPh sb="3" eb="5">
      <t>ようへい</t>
    </rPh>
    <phoneticPr fontId="11" type="Hiragana"/>
  </si>
  <si>
    <t>牧野　　学</t>
    <rPh sb="0" eb="5">
      <t>まきの　　　　　　まなぶ</t>
    </rPh>
    <phoneticPr fontId="11" type="Hiragana"/>
  </si>
  <si>
    <t>越前市Ａ･
福井市</t>
    <rPh sb="6" eb="9">
      <t>フクイシ</t>
    </rPh>
    <phoneticPr fontId="11"/>
  </si>
  <si>
    <r>
      <t>高木　　</t>
    </r>
    <r>
      <rPr>
        <sz val="12"/>
        <rFont val="ＭＳ Ｐ明朝"/>
        <family val="1"/>
        <charset val="128"/>
      </rPr>
      <t>一</t>
    </r>
    <rPh sb="0" eb="5">
      <t>たかぎ　　　　　　　はじめ</t>
    </rPh>
    <phoneticPr fontId="11" type="Hiragana"/>
  </si>
  <si>
    <r>
      <t>佐野　　</t>
    </r>
    <r>
      <rPr>
        <sz val="12"/>
        <rFont val="ＭＳ Ｐ明朝"/>
        <family val="1"/>
        <charset val="128"/>
      </rPr>
      <t>響</t>
    </r>
    <rPh sb="0" eb="5">
      <t>さの　　　　　　　　ひびき</t>
    </rPh>
    <phoneticPr fontId="11" type="Hiragana"/>
  </si>
  <si>
    <t>辻　　航太</t>
    <rPh sb="0" eb="5">
      <t>つじ　　　　　　こうた</t>
    </rPh>
    <phoneticPr fontId="17" type="Hiragana"/>
  </si>
  <si>
    <t>男</t>
    <rPh sb="0" eb="1">
      <t>オトコ</t>
    </rPh>
    <phoneticPr fontId="17"/>
  </si>
  <si>
    <t>魚津・
滑川</t>
    <phoneticPr fontId="11"/>
  </si>
  <si>
    <t>石倉　恵子</t>
    <rPh sb="0" eb="5">
      <t>いしくら　　　　けいこ</t>
    </rPh>
    <phoneticPr fontId="11" type="Hiragana"/>
  </si>
  <si>
    <t>山岸　光隆</t>
    <rPh sb="0" eb="5">
      <t>やまぎし　　　みつたか</t>
    </rPh>
    <phoneticPr fontId="11" type="Hiragana"/>
  </si>
  <si>
    <t>教六</t>
    <rPh sb="0" eb="1">
      <t>キョウ</t>
    </rPh>
    <rPh sb="1" eb="2">
      <t>ロク</t>
    </rPh>
    <phoneticPr fontId="11"/>
  </si>
  <si>
    <t>守谷　喜博</t>
    <rPh sb="0" eb="5">
      <t>もりや　　　　　よしひろ</t>
    </rPh>
    <phoneticPr fontId="11" type="Hiragana"/>
  </si>
  <si>
    <t>全福井Ｅ</t>
    <phoneticPr fontId="11"/>
  </si>
  <si>
    <t>山本知愛美</t>
    <rPh sb="0" eb="5">
      <t>やまもと　　ちなみ</t>
    </rPh>
    <phoneticPr fontId="11" type="Hiragana"/>
  </si>
  <si>
    <t>加藤美有紀</t>
    <rPh sb="0" eb="5">
      <t>かとう　　　　　みゆき</t>
    </rPh>
    <phoneticPr fontId="11" type="Hiragana"/>
  </si>
  <si>
    <t>水嶋侑未香</t>
    <rPh sb="0" eb="5">
      <t>みずしま　　　ゆみか</t>
    </rPh>
    <phoneticPr fontId="11" type="Hiragana"/>
  </si>
  <si>
    <t>高岡Ｇ</t>
    <rPh sb="0" eb="2">
      <t>タカオカ</t>
    </rPh>
    <phoneticPr fontId="11"/>
  </si>
  <si>
    <t>大川　昭子</t>
    <rPh sb="0" eb="2">
      <t>おおかわ</t>
    </rPh>
    <rPh sb="3" eb="5">
      <t>あきこ</t>
    </rPh>
    <phoneticPr fontId="11" type="Hiragana"/>
  </si>
  <si>
    <t>般若三千子</t>
    <rPh sb="0" eb="2">
      <t>はんにゃ</t>
    </rPh>
    <rPh sb="2" eb="5">
      <t>みちこ</t>
    </rPh>
    <phoneticPr fontId="11" type="Hiragana"/>
  </si>
  <si>
    <t>柴田　利治</t>
    <rPh sb="0" eb="2">
      <t>しばた</t>
    </rPh>
    <rPh sb="3" eb="5">
      <t>としはる</t>
    </rPh>
    <phoneticPr fontId="11" type="Hiragana"/>
  </si>
  <si>
    <t>教七</t>
    <rPh sb="0" eb="1">
      <t>キョウ</t>
    </rPh>
    <phoneticPr fontId="11"/>
  </si>
  <si>
    <t>全石川Ｃ</t>
  </si>
  <si>
    <t>藤田　　浩</t>
    <rPh sb="0" eb="5">
      <t>ふじた          　　ひろし</t>
    </rPh>
    <phoneticPr fontId="11" type="Hiragana"/>
  </si>
  <si>
    <t>五</t>
    <phoneticPr fontId="11"/>
  </si>
  <si>
    <t>大我口純一</t>
    <rPh sb="0" eb="5">
      <t>おおがく　　　じゅんいち</t>
    </rPh>
    <phoneticPr fontId="11" type="Hiragana"/>
  </si>
  <si>
    <t>咲川　雅敏</t>
    <rPh sb="0" eb="5">
      <t>ざきかわ　　　まさとし</t>
    </rPh>
    <phoneticPr fontId="11" type="Hiragana"/>
  </si>
  <si>
    <t>滑川Ａ</t>
  </si>
  <si>
    <t>石坂　孝文</t>
    <rPh sb="0" eb="5">
      <t>いしざか　   たかふみ</t>
    </rPh>
    <phoneticPr fontId="11" type="Hiragana"/>
  </si>
  <si>
    <t>石坂めぐみ</t>
    <rPh sb="0" eb="5">
      <t>いしざか     めぐみ</t>
    </rPh>
    <phoneticPr fontId="11" type="Hiragana"/>
  </si>
  <si>
    <t>大畑眞理子</t>
    <rPh sb="0" eb="5">
      <t>おおはた     まりこ</t>
    </rPh>
    <phoneticPr fontId="11" type="Hiragana"/>
  </si>
  <si>
    <t>全石川Ｉ</t>
    <phoneticPr fontId="11"/>
  </si>
  <si>
    <t>西田　義人</t>
    <rPh sb="0" eb="5">
      <t>にしだ　　　　よしひと</t>
    </rPh>
    <phoneticPr fontId="11" type="Hiragana"/>
  </si>
  <si>
    <t>勝二　秀典</t>
    <rPh sb="0" eb="5">
      <t>かつじ　　　　　ひでのり</t>
    </rPh>
    <phoneticPr fontId="11" type="Hiragana"/>
  </si>
  <si>
    <t>中條　大輔</t>
    <rPh sb="0" eb="5">
      <t>ちゅうじょう　　だいすけ</t>
    </rPh>
    <phoneticPr fontId="11" type="Hiragana"/>
  </si>
  <si>
    <t>高岡Ｄ</t>
    <rPh sb="0" eb="2">
      <t>タカオカ</t>
    </rPh>
    <phoneticPr fontId="11"/>
  </si>
  <si>
    <t>棚田ゆり子</t>
    <rPh sb="0" eb="2">
      <t>たなだ</t>
    </rPh>
    <rPh sb="4" eb="5">
      <t>こ</t>
    </rPh>
    <phoneticPr fontId="11" type="Hiragana"/>
  </si>
  <si>
    <t>吉村　末子</t>
    <rPh sb="0" eb="2">
      <t>よしむら</t>
    </rPh>
    <rPh sb="3" eb="5">
      <t>まつこ</t>
    </rPh>
    <phoneticPr fontId="11" type="Hiragana"/>
  </si>
  <si>
    <t>二塚智恵美</t>
    <rPh sb="0" eb="2">
      <t>ふたづか</t>
    </rPh>
    <rPh sb="2" eb="5">
      <t>ちえみ</t>
    </rPh>
    <phoneticPr fontId="11" type="Hiragana"/>
  </si>
  <si>
    <t>全福井Ｂ</t>
    <phoneticPr fontId="11"/>
  </si>
  <si>
    <t>當麻　直哉</t>
    <rPh sb="0" eb="5">
      <t>とうま　　　　　なおや</t>
    </rPh>
    <phoneticPr fontId="17" type="Hiragana"/>
  </si>
  <si>
    <t>田畑　貴康</t>
    <rPh sb="0" eb="5">
      <t>たばた　　　　　たかやす</t>
    </rPh>
    <phoneticPr fontId="11" type="Hiragana"/>
  </si>
  <si>
    <t>大廣　建二</t>
    <rPh sb="0" eb="1">
      <t>だい</t>
    </rPh>
    <rPh sb="1" eb="2">
      <t>ひろし</t>
    </rPh>
    <rPh sb="3" eb="5">
      <t>けんじ</t>
    </rPh>
    <phoneticPr fontId="11" type="Hiragana"/>
  </si>
  <si>
    <t>仁愛大学</t>
    <phoneticPr fontId="11"/>
  </si>
  <si>
    <r>
      <t>伊藤　</t>
    </r>
    <r>
      <rPr>
        <sz val="12"/>
        <rFont val="ＭＳ Ｐ明朝"/>
        <family val="1"/>
        <charset val="128"/>
      </rPr>
      <t>真人</t>
    </r>
    <rPh sb="0" eb="5">
      <t>いとう　　　　　　まさと</t>
    </rPh>
    <phoneticPr fontId="11" type="Hiragana"/>
  </si>
  <si>
    <r>
      <t>高田　</t>
    </r>
    <r>
      <rPr>
        <sz val="12"/>
        <rFont val="ＭＳ Ｐ明朝"/>
        <family val="1"/>
        <charset val="128"/>
      </rPr>
      <t>有彩</t>
    </r>
    <rPh sb="0" eb="5">
      <t>たかだ　　　　　　ありさ</t>
    </rPh>
    <phoneticPr fontId="11" type="Hiragana"/>
  </si>
  <si>
    <r>
      <t>是廣　　</t>
    </r>
    <r>
      <rPr>
        <sz val="12"/>
        <rFont val="ＭＳ Ｐ明朝"/>
        <family val="1"/>
        <charset val="128"/>
      </rPr>
      <t>翔</t>
    </r>
    <rPh sb="0" eb="5">
      <t>これひろ　　　　　　かける</t>
    </rPh>
    <phoneticPr fontId="11" type="Hiragana"/>
  </si>
  <si>
    <t>全石川Ｂ</t>
  </si>
  <si>
    <t>山本真理子</t>
    <rPh sb="0" eb="5">
      <t>やまもと　　　まりこ</t>
    </rPh>
    <phoneticPr fontId="11" type="Hiragana"/>
  </si>
  <si>
    <t>山口　千春</t>
    <rPh sb="0" eb="5">
      <t>やまぐち　　　　ちはる</t>
    </rPh>
    <phoneticPr fontId="11" type="Hiragana"/>
  </si>
  <si>
    <t>中村　裕美</t>
    <rPh sb="0" eb="5">
      <t>なかむら　　　ゆみ</t>
    </rPh>
    <phoneticPr fontId="11" type="Hiragana"/>
  </si>
  <si>
    <t>射水Ａ</t>
    <rPh sb="0" eb="2">
      <t>イミズ</t>
    </rPh>
    <phoneticPr fontId="11"/>
  </si>
  <si>
    <t>矢野　陽子</t>
    <rPh sb="0" eb="2">
      <t>やの</t>
    </rPh>
    <rPh sb="3" eb="5">
      <t>ようこ</t>
    </rPh>
    <phoneticPr fontId="11" type="Hiragana"/>
  </si>
  <si>
    <t>関口佳津子</t>
    <rPh sb="0" eb="2">
      <t>せきぐち</t>
    </rPh>
    <rPh sb="2" eb="5">
      <t>かつこ</t>
    </rPh>
    <phoneticPr fontId="11" type="Hiragana"/>
  </si>
  <si>
    <t>野開　律子</t>
    <rPh sb="0" eb="1">
      <t>のびらき</t>
    </rPh>
    <rPh sb="3" eb="5">
      <t>りつこ</t>
    </rPh>
    <phoneticPr fontId="11" type="Hiragana"/>
  </si>
  <si>
    <t>富山Ｅ</t>
  </si>
  <si>
    <t>澤田　正子</t>
    <rPh sb="0" eb="2">
      <t>さわだ</t>
    </rPh>
    <rPh sb="3" eb="5">
      <t>まさこ</t>
    </rPh>
    <phoneticPr fontId="11" type="Hiragana"/>
  </si>
  <si>
    <t>木倉　孝子</t>
    <rPh sb="0" eb="2">
      <t>きくら</t>
    </rPh>
    <rPh sb="3" eb="5">
      <t>たかこ</t>
    </rPh>
    <phoneticPr fontId="11" type="Hiragana"/>
  </si>
  <si>
    <t>永原　恭子</t>
    <rPh sb="0" eb="2">
      <t>ながはら</t>
    </rPh>
    <rPh sb="3" eb="5">
      <t>きょうこ</t>
    </rPh>
    <phoneticPr fontId="11" type="Hiragana"/>
  </si>
  <si>
    <t>全石川Ｇ</t>
    <phoneticPr fontId="11"/>
  </si>
  <si>
    <t>小林加奈子</t>
    <rPh sb="0" eb="5">
      <t>こばやし　　　かなこ</t>
    </rPh>
    <phoneticPr fontId="11" type="Hiragana"/>
  </si>
  <si>
    <t>市森咲也香</t>
    <rPh sb="0" eb="5">
      <t>いちもり　　さやか</t>
    </rPh>
    <phoneticPr fontId="11" type="Hiragana"/>
  </si>
  <si>
    <t>中島　充博</t>
    <rPh sb="0" eb="5">
      <t>なかじま　　　　みつひろ</t>
    </rPh>
    <phoneticPr fontId="11" type="Hiragana"/>
  </si>
  <si>
    <t>全富山Ｃ</t>
    <rPh sb="0" eb="1">
      <t>ゼン</t>
    </rPh>
    <rPh sb="1" eb="3">
      <t>トヤマ</t>
    </rPh>
    <phoneticPr fontId="28"/>
  </si>
  <si>
    <t>出貝　　求</t>
    <rPh sb="0" eb="1">
      <t>で</t>
    </rPh>
    <rPh sb="1" eb="2">
      <t>かい</t>
    </rPh>
    <rPh sb="4" eb="5">
      <t>もとむ</t>
    </rPh>
    <phoneticPr fontId="11" type="Hiragana"/>
  </si>
  <si>
    <t>羽柴　祐浩</t>
    <rPh sb="0" eb="2">
      <t>はしば</t>
    </rPh>
    <rPh sb="3" eb="4">
      <t>まさ</t>
    </rPh>
    <rPh sb="4" eb="5">
      <t>ひろ</t>
    </rPh>
    <phoneticPr fontId="11" type="Hiragana"/>
  </si>
  <si>
    <t>錬六</t>
    <rPh sb="0" eb="1">
      <t>レン</t>
    </rPh>
    <rPh sb="1" eb="2">
      <t>６</t>
    </rPh>
    <phoneticPr fontId="28"/>
  </si>
  <si>
    <t>男</t>
    <rPh sb="0" eb="1">
      <t>ダン</t>
    </rPh>
    <phoneticPr fontId="11"/>
  </si>
  <si>
    <t>初段</t>
    <rPh sb="0" eb="2">
      <t>ショダン</t>
    </rPh>
    <phoneticPr fontId="11"/>
  </si>
  <si>
    <t>弐段</t>
    <rPh sb="0" eb="2">
      <t>ニダン</t>
    </rPh>
    <phoneticPr fontId="11"/>
  </si>
  <si>
    <t>参段</t>
    <rPh sb="0" eb="2">
      <t>サンダン</t>
    </rPh>
    <phoneticPr fontId="11"/>
  </si>
  <si>
    <t>四段</t>
    <rPh sb="0" eb="2">
      <t>ヨンダン</t>
    </rPh>
    <phoneticPr fontId="11"/>
  </si>
  <si>
    <t>五段</t>
    <rPh sb="0" eb="2">
      <t>ゴダン</t>
    </rPh>
    <phoneticPr fontId="11"/>
  </si>
  <si>
    <t>練士</t>
    <rPh sb="0" eb="2">
      <t>レンシ</t>
    </rPh>
    <phoneticPr fontId="11"/>
  </si>
  <si>
    <t>教士</t>
    <rPh sb="0" eb="2">
      <t>キョウシ</t>
    </rPh>
    <phoneticPr fontId="11"/>
  </si>
  <si>
    <t>合計</t>
    <rPh sb="0" eb="2">
      <t>ゴウケイ</t>
    </rPh>
    <phoneticPr fontId="11"/>
  </si>
  <si>
    <t>弁</t>
  </si>
  <si>
    <t>第1回</t>
  </si>
  <si>
    <t>第2回</t>
  </si>
  <si>
    <t>個人</t>
  </si>
  <si>
    <t>団体</t>
  </si>
  <si>
    <t>団体予選</t>
  </si>
  <si>
    <t>当</t>
  </si>
  <si>
    <t>計</t>
  </si>
  <si>
    <t>通過者</t>
  </si>
  <si>
    <t>位</t>
  </si>
  <si>
    <t>射詰</t>
  </si>
  <si>
    <t>決勝進出</t>
  </si>
  <si>
    <t>県名</t>
  </si>
  <si>
    <t>チーム名</t>
  </si>
  <si>
    <t>氏名</t>
    <rPh sb="0" eb="2">
      <t>シメイ</t>
    </rPh>
    <phoneticPr fontId="11"/>
  </si>
  <si>
    <t>称段</t>
    <rPh sb="0" eb="1">
      <t>ショウ</t>
    </rPh>
    <rPh sb="1" eb="2">
      <t>ダン</t>
    </rPh>
    <phoneticPr fontId="11"/>
  </si>
  <si>
    <t>男子通過</t>
  </si>
  <si>
    <t>女子通過</t>
  </si>
  <si>
    <t>順位</t>
  </si>
  <si>
    <t>的中数</t>
  </si>
  <si>
    <t>立順</t>
  </si>
  <si>
    <t>○</t>
  </si>
  <si>
    <t>×</t>
  </si>
  <si>
    <t>水島　俊雄</t>
  </si>
  <si>
    <t>鳥居　一郎</t>
  </si>
  <si>
    <t>渡辺　一郎</t>
  </si>
  <si>
    <t>中澤　琴乃</t>
  </si>
  <si>
    <t>右原　奈美</t>
  </si>
  <si>
    <t>品川　麻衣</t>
  </si>
  <si>
    <t>村中　順子</t>
  </si>
  <si>
    <t>吉田　弘美</t>
  </si>
  <si>
    <t>川口　幸子</t>
  </si>
  <si>
    <t>樋口　香里</t>
  </si>
  <si>
    <t>奥村　彩加</t>
  </si>
  <si>
    <t>越能　公子</t>
  </si>
  <si>
    <t>樽見　峰二</t>
  </si>
  <si>
    <t>南　　ゆみ</t>
  </si>
  <si>
    <t>高桑佳司子</t>
  </si>
  <si>
    <t>山岡　由季</t>
  </si>
  <si>
    <t>山崎　彩奈</t>
  </si>
  <si>
    <t>渡辺弥沙樹</t>
  </si>
  <si>
    <t>田中　文裕</t>
  </si>
  <si>
    <t>春日　秀登</t>
  </si>
  <si>
    <t>新岡　琢哉</t>
  </si>
  <si>
    <t>楽満　仁志</t>
  </si>
  <si>
    <t>喜多　春華</t>
  </si>
  <si>
    <t>北市　　誠</t>
  </si>
  <si>
    <t>南　　有紀</t>
  </si>
  <si>
    <t>橋本　　薫</t>
  </si>
  <si>
    <t>谷　　秀明</t>
  </si>
  <si>
    <t>島　　満栄</t>
  </si>
  <si>
    <t>山崎　優佳</t>
  </si>
  <si>
    <t>加藤　裕子</t>
  </si>
  <si>
    <t>永田　秀和</t>
  </si>
  <si>
    <t>齋藤　由希</t>
  </si>
  <si>
    <t>南部　弘美</t>
  </si>
  <si>
    <t>小川　英信</t>
  </si>
  <si>
    <t>大橋　礼佳</t>
  </si>
  <si>
    <t>大川　他修</t>
  </si>
  <si>
    <t>後藤　嵩幸</t>
  </si>
  <si>
    <t>東　　孝博</t>
  </si>
  <si>
    <t>井上　雅寛</t>
  </si>
  <si>
    <t>倉又　　工</t>
  </si>
  <si>
    <t>倉又美奈子</t>
  </si>
  <si>
    <t>川元　淑子</t>
  </si>
  <si>
    <t>高松　久子</t>
  </si>
  <si>
    <t>坂井　俊三</t>
  </si>
  <si>
    <t>清水　仁美</t>
  </si>
  <si>
    <t>二宮　春日</t>
  </si>
  <si>
    <t>布村　春美</t>
  </si>
  <si>
    <t>下条由香里</t>
  </si>
  <si>
    <t>古田　竣裕</t>
  </si>
  <si>
    <t>西村　駿助</t>
  </si>
  <si>
    <t>松本　星貴</t>
  </si>
  <si>
    <t>野崎美和子</t>
  </si>
  <si>
    <t>飯田由美子</t>
  </si>
  <si>
    <t>室谷　泰海</t>
  </si>
  <si>
    <t>常木ふさ子</t>
  </si>
  <si>
    <t>西野　麻子</t>
  </si>
  <si>
    <t>重松三和子</t>
  </si>
  <si>
    <t>野田　明宏</t>
  </si>
  <si>
    <t>萩原　祥人</t>
  </si>
  <si>
    <t>長岡　英伸</t>
  </si>
  <si>
    <t>笹島　里美</t>
  </si>
  <si>
    <t>太田　智雄</t>
  </si>
  <si>
    <t>荒井　忠夫</t>
  </si>
  <si>
    <t>友安　正人</t>
  </si>
  <si>
    <t>江田　浩二</t>
  </si>
  <si>
    <t>曽山　良和</t>
  </si>
  <si>
    <t>森　　晴美</t>
  </si>
  <si>
    <t>佐竹智恵子</t>
  </si>
  <si>
    <t>大塚　祐子</t>
  </si>
  <si>
    <t>滝沢　勇馬</t>
  </si>
  <si>
    <t>石黒　　佑</t>
  </si>
  <si>
    <t>尾上　友弥</t>
  </si>
  <si>
    <t>沖谷　知明</t>
  </si>
  <si>
    <t>山鍬三千枝</t>
  </si>
  <si>
    <t>木下　外治</t>
  </si>
  <si>
    <t>高山　尚希</t>
  </si>
  <si>
    <t>熊本　圭吾</t>
  </si>
  <si>
    <t>高田　彬仁</t>
  </si>
  <si>
    <t>足立　昭雄</t>
  </si>
  <si>
    <t>横山　竜也</t>
  </si>
  <si>
    <t>浅野　　隆</t>
  </si>
  <si>
    <t>浦　美智代</t>
  </si>
  <si>
    <t>橋本かをる</t>
  </si>
  <si>
    <t>荻矢　知子</t>
  </si>
  <si>
    <t>北野佳奈代</t>
  </si>
  <si>
    <t>松井　美香</t>
  </si>
  <si>
    <t>根谷美知子</t>
  </si>
  <si>
    <t>島田　大輔</t>
  </si>
  <si>
    <t>国長　陽平</t>
  </si>
  <si>
    <t>牧野　　学</t>
  </si>
  <si>
    <t>高木　　一</t>
  </si>
  <si>
    <t>佐野　　響</t>
  </si>
  <si>
    <t/>
  </si>
  <si>
    <t>石倉　恵子</t>
  </si>
  <si>
    <t>山岸　光隆</t>
  </si>
  <si>
    <t>守谷　喜博</t>
  </si>
  <si>
    <t>山本知愛美</t>
  </si>
  <si>
    <t>加藤美有紀</t>
  </si>
  <si>
    <t>水嶋侑未香</t>
  </si>
  <si>
    <t>大川　昭子</t>
  </si>
  <si>
    <t>般若三千子</t>
  </si>
  <si>
    <t>柴田　利治</t>
  </si>
  <si>
    <t>藤田　　浩</t>
  </si>
  <si>
    <t>大我口純一</t>
  </si>
  <si>
    <t>咲川　雅敏</t>
  </si>
  <si>
    <t>石坂　孝文</t>
  </si>
  <si>
    <t>石坂めぐみ</t>
  </si>
  <si>
    <t>大畑眞理子</t>
  </si>
  <si>
    <t>西田　義人</t>
  </si>
  <si>
    <t>勝二　秀典</t>
  </si>
  <si>
    <t>中條　大輔</t>
  </si>
  <si>
    <t>棚田ゆり子</t>
  </si>
  <si>
    <t>吉村　末子</t>
  </si>
  <si>
    <t>二塚智恵美</t>
  </si>
  <si>
    <t>田畑　貴康</t>
  </si>
  <si>
    <t>大廣　建二</t>
  </si>
  <si>
    <t>伊藤　真人</t>
  </si>
  <si>
    <t>高田　有彩</t>
  </si>
  <si>
    <t>是廣　　翔</t>
  </si>
  <si>
    <t>山本真理子</t>
  </si>
  <si>
    <t>山口　千春</t>
  </si>
  <si>
    <t>中村　裕美</t>
  </si>
  <si>
    <t>矢野　陽子</t>
  </si>
  <si>
    <t>関口佳津子</t>
  </si>
  <si>
    <t>野開　律子</t>
  </si>
  <si>
    <t>澤田　正子</t>
  </si>
  <si>
    <t>木倉　孝子</t>
  </si>
  <si>
    <t>永原　恭子</t>
  </si>
  <si>
    <t>小林加奈子</t>
  </si>
  <si>
    <t>市森咲也香</t>
  </si>
  <si>
    <t>中島　充博</t>
  </si>
  <si>
    <t>出貝　　求</t>
  </si>
  <si>
    <t>羽柴　祐浩</t>
  </si>
  <si>
    <t>決勝</t>
  </si>
  <si>
    <t>団 体 同 中 競 射 （射詰）</t>
  </si>
  <si>
    <t>福井</t>
  </si>
  <si>
    <t>全福井Ｄ</t>
  </si>
  <si>
    <t>全福井Ａ</t>
  </si>
  <si>
    <t>富山</t>
  </si>
  <si>
    <t>全富山Ｂ</t>
  </si>
  <si>
    <t>石川</t>
  </si>
  <si>
    <t>全富山Ｆ</t>
  </si>
  <si>
    <t>全石川Ｉ</t>
  </si>
  <si>
    <t>☆　男子の部</t>
  </si>
  <si>
    <t>県　名</t>
  </si>
  <si>
    <t>同中競射 （射詰又は遠近）</t>
  </si>
  <si>
    <t>田中　文裕</t>
    <phoneticPr fontId="11"/>
  </si>
  <si>
    <t>四</t>
    <phoneticPr fontId="11"/>
  </si>
  <si>
    <t>鯖江市</t>
  </si>
  <si>
    <t>小矢部</t>
  </si>
  <si>
    <t>全富山Ｅ</t>
    <phoneticPr fontId="11"/>
  </si>
  <si>
    <t>野田　明宏</t>
    <phoneticPr fontId="11"/>
  </si>
  <si>
    <t>曽山　良和</t>
    <phoneticPr fontId="11"/>
  </si>
  <si>
    <t>教六</t>
    <phoneticPr fontId="11"/>
  </si>
  <si>
    <t>全富山Ｆ</t>
    <phoneticPr fontId="11"/>
  </si>
  <si>
    <t>滝沢　勇馬</t>
    <phoneticPr fontId="11"/>
  </si>
  <si>
    <t>尾上　友弥</t>
    <phoneticPr fontId="11"/>
  </si>
  <si>
    <t>全石川Ｈ</t>
  </si>
  <si>
    <t>鶴来弓友会</t>
  </si>
  <si>
    <t>越前市Ａ・福井市</t>
  </si>
  <si>
    <t>魚津・滑川</t>
  </si>
  <si>
    <t>全石川Ｃ</t>
    <phoneticPr fontId="11"/>
  </si>
  <si>
    <t>咲川　雅敏</t>
    <phoneticPr fontId="11"/>
  </si>
  <si>
    <t>錬五</t>
    <phoneticPr fontId="11"/>
  </si>
  <si>
    <t>☆　女子の部</t>
  </si>
  <si>
    <t>中澤　琴乃</t>
    <phoneticPr fontId="11"/>
  </si>
  <si>
    <t>高岡Ｅ</t>
    <phoneticPr fontId="11"/>
  </si>
  <si>
    <t>川口　幸子</t>
    <phoneticPr fontId="11"/>
  </si>
  <si>
    <t>立山</t>
  </si>
  <si>
    <t>射水Ｂ</t>
  </si>
  <si>
    <t>加藤美有紀</t>
    <phoneticPr fontId="11"/>
  </si>
  <si>
    <t>山本真理子</t>
    <phoneticPr fontId="11"/>
  </si>
  <si>
    <t>全石川Ｂ</t>
    <phoneticPr fontId="11"/>
  </si>
  <si>
    <t>中村　裕美</t>
    <phoneticPr fontId="11"/>
  </si>
  <si>
    <t>錬六</t>
    <phoneticPr fontId="11"/>
  </si>
  <si>
    <t>第６６回北陸三県弓道選手権大会成績表</t>
    <phoneticPr fontId="11"/>
  </si>
  <si>
    <t>参加者数</t>
    <rPh sb="3" eb="4">
      <t>スウ</t>
    </rPh>
    <phoneticPr fontId="11"/>
  </si>
  <si>
    <t>　　45ﾁｰﾑ</t>
    <phoneticPr fontId="11"/>
  </si>
  <si>
    <t>134名</t>
    <phoneticPr fontId="11"/>
  </si>
  <si>
    <t>富山県</t>
  </si>
  <si>
    <t xml:space="preserve">  71名</t>
    <phoneticPr fontId="11"/>
  </si>
  <si>
    <t>参段以下</t>
  </si>
  <si>
    <t>45名</t>
    <phoneticPr fontId="11"/>
  </si>
  <si>
    <t>男性</t>
  </si>
  <si>
    <t>66名</t>
    <phoneticPr fontId="11"/>
  </si>
  <si>
    <t>福井県</t>
  </si>
  <si>
    <t xml:space="preserve">  27名</t>
    <phoneticPr fontId="11"/>
  </si>
  <si>
    <t>四段以上</t>
  </si>
  <si>
    <t>49名</t>
    <phoneticPr fontId="11"/>
  </si>
  <si>
    <t>女性</t>
  </si>
  <si>
    <t>68名</t>
    <phoneticPr fontId="11"/>
  </si>
  <si>
    <t>石川県</t>
  </si>
  <si>
    <t>　36名</t>
    <phoneticPr fontId="11"/>
  </si>
  <si>
    <t>称号者</t>
  </si>
  <si>
    <t>40名</t>
    <phoneticPr fontId="11"/>
  </si>
  <si>
    <t>団　　体　　戦</t>
  </si>
  <si>
    <t>選    手    氏    名</t>
  </si>
  <si>
    <t>優勝</t>
  </si>
  <si>
    <t>福井県</t>
    <rPh sb="0" eb="3">
      <t>フクイケン</t>
    </rPh>
    <phoneticPr fontId="11"/>
  </si>
  <si>
    <t>全福井Ａ</t>
    <rPh sb="0" eb="1">
      <t>ゼン</t>
    </rPh>
    <rPh sb="1" eb="3">
      <t>フクイ</t>
    </rPh>
    <phoneticPr fontId="11"/>
  </si>
  <si>
    <t>準優勝</t>
  </si>
  <si>
    <t>石川県</t>
    <rPh sb="0" eb="3">
      <t>イシカワケン</t>
    </rPh>
    <phoneticPr fontId="11"/>
  </si>
  <si>
    <t>全石川Ａ</t>
    <rPh sb="0" eb="1">
      <t>ゼン</t>
    </rPh>
    <rPh sb="1" eb="3">
      <t>イシカワ</t>
    </rPh>
    <phoneticPr fontId="11"/>
  </si>
  <si>
    <t>3位</t>
  </si>
  <si>
    <t>富山県</t>
    <rPh sb="0" eb="3">
      <t>トヤマケン</t>
    </rPh>
    <phoneticPr fontId="11"/>
  </si>
  <si>
    <t>全富山Ｆ</t>
    <rPh sb="0" eb="1">
      <t>ゼン</t>
    </rPh>
    <rPh sb="1" eb="3">
      <t>トヤマ</t>
    </rPh>
    <phoneticPr fontId="11"/>
  </si>
  <si>
    <t>個　　人　　戦　（男子）</t>
  </si>
  <si>
    <t>称　段</t>
  </si>
  <si>
    <t>4位</t>
  </si>
  <si>
    <t>5位</t>
  </si>
  <si>
    <t>個　　人　　戦　（女子）</t>
  </si>
  <si>
    <t>技能優秀賞</t>
  </si>
  <si>
    <t>北陸三県弓道選手権大会《栄光の記録》　【団体記録】</t>
    <rPh sb="12" eb="14">
      <t>エイコウ</t>
    </rPh>
    <rPh sb="15" eb="17">
      <t>キロク</t>
    </rPh>
    <rPh sb="20" eb="22">
      <t>ダンタイ</t>
    </rPh>
    <rPh sb="22" eb="24">
      <t>キロク</t>
    </rPh>
    <phoneticPr fontId="11"/>
  </si>
  <si>
    <t>一、純銀優勝杯　　壹　　　日本弓道連盟　　千葉　胤次会長より</t>
    <rPh sb="0" eb="1">
      <t>イチ</t>
    </rPh>
    <rPh sb="2" eb="4">
      <t>ジュンギン</t>
    </rPh>
    <rPh sb="4" eb="6">
      <t>ユウショウ</t>
    </rPh>
    <rPh sb="6" eb="7">
      <t>ハイ</t>
    </rPh>
    <rPh sb="9" eb="10">
      <t>イチ</t>
    </rPh>
    <rPh sb="13" eb="15">
      <t>ニホン</t>
    </rPh>
    <rPh sb="15" eb="17">
      <t>キュウドウ</t>
    </rPh>
    <rPh sb="17" eb="19">
      <t>レンメイ</t>
    </rPh>
    <rPh sb="21" eb="23">
      <t>チバ</t>
    </rPh>
    <rPh sb="24" eb="26">
      <t>タネジ</t>
    </rPh>
    <rPh sb="26" eb="28">
      <t>カイチョウ</t>
    </rPh>
    <phoneticPr fontId="11"/>
  </si>
  <si>
    <t>一、巻軸　　　　　　壹　　　日本弓道連盟　　村上専務理事より</t>
    <rPh sb="0" eb="1">
      <t>イチ</t>
    </rPh>
    <rPh sb="2" eb="3">
      <t>マ</t>
    </rPh>
    <rPh sb="3" eb="4">
      <t>ジク</t>
    </rPh>
    <rPh sb="10" eb="11">
      <t>イチ</t>
    </rPh>
    <rPh sb="14" eb="18">
      <t>ニホンキュウドウ</t>
    </rPh>
    <rPh sb="18" eb="20">
      <t>レンメイ</t>
    </rPh>
    <rPh sb="22" eb="24">
      <t>ムラカミ</t>
    </rPh>
    <rPh sb="24" eb="26">
      <t>センム</t>
    </rPh>
    <rPh sb="26" eb="28">
      <t>リジ</t>
    </rPh>
    <phoneticPr fontId="11"/>
  </si>
  <si>
    <t>　　　　當会へ寄贈せらる</t>
    <rPh sb="4" eb="5">
      <t>トウ</t>
    </rPh>
    <rPh sb="5" eb="6">
      <t>カイ</t>
    </rPh>
    <rPh sb="7" eb="9">
      <t>キソウ</t>
    </rPh>
    <phoneticPr fontId="11"/>
  </si>
  <si>
    <t>昭和２９年３月２１日　　北陸弓道連合會　會長　清水彦七</t>
    <rPh sb="0" eb="2">
      <t>ショウワ</t>
    </rPh>
    <rPh sb="4" eb="5">
      <t>ネン</t>
    </rPh>
    <rPh sb="6" eb="7">
      <t>ツキ</t>
    </rPh>
    <rPh sb="9" eb="10">
      <t>ヒ</t>
    </rPh>
    <rPh sb="12" eb="14">
      <t>ホクリク</t>
    </rPh>
    <rPh sb="14" eb="16">
      <t>キュウドウ</t>
    </rPh>
    <rPh sb="16" eb="18">
      <t>レンゴウ</t>
    </rPh>
    <rPh sb="18" eb="19">
      <t>カイ</t>
    </rPh>
    <rPh sb="20" eb="21">
      <t>カイ</t>
    </rPh>
    <rPh sb="21" eb="22">
      <t>チョウ</t>
    </rPh>
    <rPh sb="23" eb="25">
      <t>シミズ</t>
    </rPh>
    <rPh sb="25" eb="26">
      <t>ヒコ</t>
    </rPh>
    <rPh sb="26" eb="27">
      <t>ナナ</t>
    </rPh>
    <phoneticPr fontId="11"/>
  </si>
  <si>
    <t>　　定　右優勝杯は優勝団体にて永久持ち回りとする</t>
    <rPh sb="2" eb="3">
      <t>サダ</t>
    </rPh>
    <rPh sb="4" eb="5">
      <t>ミギ</t>
    </rPh>
    <rPh sb="5" eb="7">
      <t>ユウショウ</t>
    </rPh>
    <rPh sb="7" eb="8">
      <t>ハイ</t>
    </rPh>
    <rPh sb="9" eb="11">
      <t>ユウショウ</t>
    </rPh>
    <rPh sb="11" eb="13">
      <t>ダンタイ</t>
    </rPh>
    <rPh sb="15" eb="17">
      <t>エイキュウ</t>
    </rPh>
    <rPh sb="17" eb="18">
      <t>モ</t>
    </rPh>
    <rPh sb="19" eb="20">
      <t>マワ</t>
    </rPh>
    <phoneticPr fontId="11"/>
  </si>
  <si>
    <t>　　　　　　　　　　　　　　　　　　　　　　　　　　　　　以上</t>
    <rPh sb="29" eb="31">
      <t>イジョウ</t>
    </rPh>
    <phoneticPr fontId="11"/>
  </si>
  <si>
    <t>回数</t>
    <rPh sb="0" eb="2">
      <t>カイスウ</t>
    </rPh>
    <phoneticPr fontId="11"/>
  </si>
  <si>
    <t>開催日</t>
    <rPh sb="0" eb="3">
      <t>カイサイビ</t>
    </rPh>
    <phoneticPr fontId="11"/>
  </si>
  <si>
    <t>開催道場</t>
    <rPh sb="0" eb="2">
      <t>カイサイ</t>
    </rPh>
    <rPh sb="2" eb="4">
      <t>ドウジョウ</t>
    </rPh>
    <phoneticPr fontId="11"/>
  </si>
  <si>
    <t>連合会長</t>
    <rPh sb="0" eb="2">
      <t>レンゴウ</t>
    </rPh>
    <rPh sb="2" eb="4">
      <t>カイチョウ</t>
    </rPh>
    <phoneticPr fontId="11"/>
  </si>
  <si>
    <t>優勝県</t>
    <rPh sb="0" eb="2">
      <t>ユウショウ</t>
    </rPh>
    <rPh sb="2" eb="3">
      <t>ケン</t>
    </rPh>
    <phoneticPr fontId="11"/>
  </si>
  <si>
    <t>ﾁｰﾑ名</t>
    <rPh sb="3" eb="4">
      <t>メイ</t>
    </rPh>
    <phoneticPr fontId="11"/>
  </si>
  <si>
    <t>優勝者名①</t>
    <rPh sb="0" eb="2">
      <t>ユウショウ</t>
    </rPh>
    <rPh sb="2" eb="3">
      <t>シャ</t>
    </rPh>
    <rPh sb="3" eb="4">
      <t>メイ</t>
    </rPh>
    <phoneticPr fontId="11"/>
  </si>
  <si>
    <t>優勝者名②</t>
    <rPh sb="0" eb="2">
      <t>ユウショウ</t>
    </rPh>
    <rPh sb="2" eb="3">
      <t>シャ</t>
    </rPh>
    <rPh sb="3" eb="4">
      <t>メイ</t>
    </rPh>
    <phoneticPr fontId="11"/>
  </si>
  <si>
    <t>優勝者名③</t>
    <rPh sb="0" eb="2">
      <t>ユウショウ</t>
    </rPh>
    <rPh sb="2" eb="3">
      <t>シャ</t>
    </rPh>
    <rPh sb="3" eb="4">
      <t>メイ</t>
    </rPh>
    <phoneticPr fontId="11"/>
  </si>
  <si>
    <t>団体２位①</t>
    <rPh sb="0" eb="2">
      <t>ダンタイ</t>
    </rPh>
    <rPh sb="3" eb="4">
      <t>イ</t>
    </rPh>
    <phoneticPr fontId="11"/>
  </si>
  <si>
    <t>団体２位②</t>
    <rPh sb="0" eb="2">
      <t>ダンタイ</t>
    </rPh>
    <rPh sb="3" eb="4">
      <t>イ</t>
    </rPh>
    <phoneticPr fontId="11"/>
  </si>
  <si>
    <t>団体２位③</t>
    <rPh sb="0" eb="2">
      <t>ダンタイ</t>
    </rPh>
    <rPh sb="3" eb="4">
      <t>イ</t>
    </rPh>
    <phoneticPr fontId="11"/>
  </si>
  <si>
    <t>団体３位①</t>
    <rPh sb="0" eb="2">
      <t>ダンタイ</t>
    </rPh>
    <rPh sb="3" eb="4">
      <t>イ</t>
    </rPh>
    <phoneticPr fontId="11"/>
  </si>
  <si>
    <t>団体３位②</t>
    <rPh sb="0" eb="2">
      <t>ダンタイ</t>
    </rPh>
    <rPh sb="3" eb="4">
      <t>イ</t>
    </rPh>
    <phoneticPr fontId="11"/>
  </si>
  <si>
    <t>団体３位③</t>
    <rPh sb="0" eb="2">
      <t>ダンタイ</t>
    </rPh>
    <rPh sb="3" eb="4">
      <t>イ</t>
    </rPh>
    <phoneticPr fontId="11"/>
  </si>
  <si>
    <t>第１回</t>
    <rPh sb="0" eb="1">
      <t>ダイ</t>
    </rPh>
    <rPh sb="2" eb="3">
      <t>カイ</t>
    </rPh>
    <phoneticPr fontId="11"/>
  </si>
  <si>
    <t>金澤弓道場</t>
    <rPh sb="0" eb="2">
      <t>カナザワ</t>
    </rPh>
    <rPh sb="2" eb="4">
      <t>キュウドウ</t>
    </rPh>
    <rPh sb="4" eb="5">
      <t>バ</t>
    </rPh>
    <phoneticPr fontId="11"/>
  </si>
  <si>
    <t>清水　彦七</t>
    <rPh sb="0" eb="2">
      <t>シミズ</t>
    </rPh>
    <rPh sb="3" eb="4">
      <t>ヒコ</t>
    </rPh>
    <rPh sb="4" eb="5">
      <t>ナナ</t>
    </rPh>
    <phoneticPr fontId="11"/>
  </si>
  <si>
    <t>越前　榮作</t>
    <rPh sb="0" eb="2">
      <t>エチゼン</t>
    </rPh>
    <rPh sb="3" eb="5">
      <t>エイサク</t>
    </rPh>
    <phoneticPr fontId="11"/>
  </si>
  <si>
    <t>山本　義治</t>
    <rPh sb="0" eb="2">
      <t>ヤマモト</t>
    </rPh>
    <rPh sb="3" eb="5">
      <t>ヨシハル</t>
    </rPh>
    <phoneticPr fontId="11"/>
  </si>
  <si>
    <t>酒井　秀雄</t>
    <rPh sb="0" eb="2">
      <t>サカイ</t>
    </rPh>
    <rPh sb="3" eb="5">
      <t>ヒデオ</t>
    </rPh>
    <phoneticPr fontId="11"/>
  </si>
  <si>
    <t>第2回</t>
    <rPh sb="0" eb="1">
      <t>ダイ</t>
    </rPh>
    <rPh sb="2" eb="3">
      <t>カイ</t>
    </rPh>
    <phoneticPr fontId="11"/>
  </si>
  <si>
    <t>福井市営弓道場</t>
    <rPh sb="0" eb="3">
      <t>フクイシ</t>
    </rPh>
    <rPh sb="3" eb="4">
      <t>エイ</t>
    </rPh>
    <rPh sb="4" eb="6">
      <t>キュウドウ</t>
    </rPh>
    <rPh sb="6" eb="7">
      <t>バ</t>
    </rPh>
    <phoneticPr fontId="11"/>
  </si>
  <si>
    <t>伊井　榮</t>
    <rPh sb="0" eb="2">
      <t>イイ</t>
    </rPh>
    <rPh sb="3" eb="4">
      <t>サカエ</t>
    </rPh>
    <phoneticPr fontId="11"/>
  </si>
  <si>
    <t>田村　捨志</t>
    <rPh sb="0" eb="2">
      <t>タムラ</t>
    </rPh>
    <rPh sb="3" eb="4">
      <t>ス</t>
    </rPh>
    <rPh sb="4" eb="5">
      <t>ココロザ</t>
    </rPh>
    <phoneticPr fontId="11"/>
  </si>
  <si>
    <t>第3回</t>
    <rPh sb="0" eb="1">
      <t>ダイ</t>
    </rPh>
    <rPh sb="2" eb="3">
      <t>カイ</t>
    </rPh>
    <phoneticPr fontId="11"/>
  </si>
  <si>
    <t>高岡市弓道場</t>
    <rPh sb="0" eb="3">
      <t>タカオカシ</t>
    </rPh>
    <rPh sb="3" eb="5">
      <t>キュウドウ</t>
    </rPh>
    <rPh sb="5" eb="6">
      <t>バ</t>
    </rPh>
    <phoneticPr fontId="11"/>
  </si>
  <si>
    <t>清水　廣</t>
    <rPh sb="0" eb="2">
      <t>シミズ</t>
    </rPh>
    <rPh sb="3" eb="4">
      <t>ヒロシ</t>
    </rPh>
    <phoneticPr fontId="11"/>
  </si>
  <si>
    <t>中川　弘</t>
    <rPh sb="0" eb="2">
      <t>ナカガワ</t>
    </rPh>
    <rPh sb="3" eb="4">
      <t>ヒロシ</t>
    </rPh>
    <phoneticPr fontId="11"/>
  </si>
  <si>
    <t>森下　龍男</t>
    <rPh sb="0" eb="2">
      <t>モリシタ</t>
    </rPh>
    <rPh sb="3" eb="5">
      <t>タツオ</t>
    </rPh>
    <phoneticPr fontId="11"/>
  </si>
  <si>
    <t>第4回</t>
    <rPh sb="0" eb="1">
      <t>ダイ</t>
    </rPh>
    <rPh sb="2" eb="3">
      <t>カイ</t>
    </rPh>
    <phoneticPr fontId="11"/>
  </si>
  <si>
    <t>小松市営弓道場</t>
    <rPh sb="0" eb="3">
      <t>コマツシ</t>
    </rPh>
    <rPh sb="3" eb="4">
      <t>エイ</t>
    </rPh>
    <rPh sb="4" eb="6">
      <t>キュウドウ</t>
    </rPh>
    <rPh sb="6" eb="7">
      <t>バ</t>
    </rPh>
    <phoneticPr fontId="11"/>
  </si>
  <si>
    <t>天野　吉利</t>
    <rPh sb="0" eb="2">
      <t>アマノ</t>
    </rPh>
    <rPh sb="3" eb="4">
      <t>キチ</t>
    </rPh>
    <rPh sb="4" eb="5">
      <t>トシ</t>
    </rPh>
    <phoneticPr fontId="11"/>
  </si>
  <si>
    <t>第5回</t>
    <rPh sb="0" eb="1">
      <t>ダイ</t>
    </rPh>
    <rPh sb="2" eb="3">
      <t>カイ</t>
    </rPh>
    <phoneticPr fontId="11"/>
  </si>
  <si>
    <t>有田　三男</t>
    <rPh sb="0" eb="2">
      <t>アリタ</t>
    </rPh>
    <rPh sb="3" eb="5">
      <t>ミツオ</t>
    </rPh>
    <phoneticPr fontId="11"/>
  </si>
  <si>
    <t>福島　番</t>
    <rPh sb="0" eb="2">
      <t>フクシマ</t>
    </rPh>
    <rPh sb="3" eb="4">
      <t>ツガ</t>
    </rPh>
    <phoneticPr fontId="11"/>
  </si>
  <si>
    <t>第6回</t>
    <rPh sb="0" eb="1">
      <t>ダイ</t>
    </rPh>
    <rPh sb="2" eb="3">
      <t>カイ</t>
    </rPh>
    <phoneticPr fontId="11"/>
  </si>
  <si>
    <t>北中　重吉</t>
    <rPh sb="0" eb="2">
      <t>キタナカ</t>
    </rPh>
    <rPh sb="3" eb="5">
      <t>シゲキチ</t>
    </rPh>
    <phoneticPr fontId="11"/>
  </si>
  <si>
    <t>南　　隆俊</t>
    <rPh sb="0" eb="1">
      <t>ミナミ</t>
    </rPh>
    <rPh sb="3" eb="5">
      <t>タカトシ</t>
    </rPh>
    <phoneticPr fontId="11"/>
  </si>
  <si>
    <t>岡本　龍馬</t>
    <rPh sb="0" eb="2">
      <t>オカモト</t>
    </rPh>
    <rPh sb="3" eb="5">
      <t>リュウマ</t>
    </rPh>
    <phoneticPr fontId="11"/>
  </si>
  <si>
    <t>第7回</t>
    <rPh sb="0" eb="1">
      <t>ダイ</t>
    </rPh>
    <rPh sb="2" eb="3">
      <t>カイ</t>
    </rPh>
    <phoneticPr fontId="11"/>
  </si>
  <si>
    <t>高川　毅</t>
    <rPh sb="0" eb="2">
      <t>タカガワ</t>
    </rPh>
    <rPh sb="3" eb="4">
      <t>ツヨシ</t>
    </rPh>
    <phoneticPr fontId="11"/>
  </si>
  <si>
    <t>山田　素司</t>
    <rPh sb="0" eb="2">
      <t>ヤマダ</t>
    </rPh>
    <rPh sb="3" eb="4">
      <t>ソ</t>
    </rPh>
    <rPh sb="4" eb="5">
      <t>ツカサ</t>
    </rPh>
    <phoneticPr fontId="11"/>
  </si>
  <si>
    <t>第8回</t>
    <rPh sb="0" eb="1">
      <t>ダイ</t>
    </rPh>
    <rPh sb="2" eb="3">
      <t>カイ</t>
    </rPh>
    <phoneticPr fontId="11"/>
  </si>
  <si>
    <t>村本　外次</t>
    <rPh sb="0" eb="2">
      <t>ムラモト</t>
    </rPh>
    <rPh sb="3" eb="5">
      <t>ソトジ</t>
    </rPh>
    <phoneticPr fontId="11"/>
  </si>
  <si>
    <t>佐野　隆一</t>
    <rPh sb="0" eb="2">
      <t>サノ</t>
    </rPh>
    <rPh sb="3" eb="5">
      <t>リュウイチ</t>
    </rPh>
    <phoneticPr fontId="11"/>
  </si>
  <si>
    <t>松本　昭三</t>
    <rPh sb="0" eb="2">
      <t>マツモト</t>
    </rPh>
    <rPh sb="3" eb="5">
      <t>ショウゾウ</t>
    </rPh>
    <phoneticPr fontId="11"/>
  </si>
  <si>
    <t>第9回</t>
    <rPh sb="0" eb="1">
      <t>ダイ</t>
    </rPh>
    <rPh sb="2" eb="3">
      <t>カイ</t>
    </rPh>
    <phoneticPr fontId="11"/>
  </si>
  <si>
    <t>砂山　信之</t>
    <rPh sb="0" eb="2">
      <t>スナヤマ</t>
    </rPh>
    <rPh sb="3" eb="5">
      <t>ノブユキ</t>
    </rPh>
    <phoneticPr fontId="11"/>
  </si>
  <si>
    <t>刑部　卓</t>
    <rPh sb="0" eb="2">
      <t>ギョウブ</t>
    </rPh>
    <rPh sb="3" eb="4">
      <t>スグル</t>
    </rPh>
    <phoneticPr fontId="11"/>
  </si>
  <si>
    <t>東　　嘉七</t>
    <rPh sb="0" eb="1">
      <t>ヒガシ</t>
    </rPh>
    <rPh sb="3" eb="4">
      <t>カ</t>
    </rPh>
    <rPh sb="4" eb="5">
      <t>シチ</t>
    </rPh>
    <phoneticPr fontId="11"/>
  </si>
  <si>
    <t>第１0回</t>
    <rPh sb="0" eb="1">
      <t>ダイ</t>
    </rPh>
    <rPh sb="3" eb="4">
      <t>カイ</t>
    </rPh>
    <phoneticPr fontId="11"/>
  </si>
  <si>
    <t>竹内　正明</t>
    <rPh sb="0" eb="2">
      <t>タケウチ</t>
    </rPh>
    <rPh sb="3" eb="5">
      <t>マサアキ</t>
    </rPh>
    <phoneticPr fontId="11"/>
  </si>
  <si>
    <t>畑山　孝一</t>
    <rPh sb="0" eb="2">
      <t>ハタヤマ</t>
    </rPh>
    <rPh sb="3" eb="5">
      <t>コウイチ</t>
    </rPh>
    <phoneticPr fontId="11"/>
  </si>
  <si>
    <t>第１1回</t>
    <rPh sb="0" eb="1">
      <t>ダイ</t>
    </rPh>
    <rPh sb="3" eb="4">
      <t>カイ</t>
    </rPh>
    <phoneticPr fontId="11"/>
  </si>
  <si>
    <t>石川県営弓道場</t>
    <rPh sb="0" eb="3">
      <t>イシカワケン</t>
    </rPh>
    <rPh sb="3" eb="4">
      <t>エイ</t>
    </rPh>
    <rPh sb="4" eb="6">
      <t>キュウドウ</t>
    </rPh>
    <rPh sb="6" eb="7">
      <t>バ</t>
    </rPh>
    <phoneticPr fontId="11"/>
  </si>
  <si>
    <t>曽我　孫志</t>
    <rPh sb="0" eb="2">
      <t>ソガ</t>
    </rPh>
    <rPh sb="3" eb="4">
      <t>マゴ</t>
    </rPh>
    <rPh sb="4" eb="5">
      <t>シ</t>
    </rPh>
    <phoneticPr fontId="11"/>
  </si>
  <si>
    <t>能村　竹秋</t>
    <rPh sb="0" eb="2">
      <t>ノウムラ</t>
    </rPh>
    <rPh sb="3" eb="5">
      <t>タケアキ</t>
    </rPh>
    <phoneticPr fontId="11"/>
  </si>
  <si>
    <t>橋本　一郎</t>
    <rPh sb="0" eb="2">
      <t>ハシモト</t>
    </rPh>
    <rPh sb="3" eb="5">
      <t>イチロウ</t>
    </rPh>
    <phoneticPr fontId="11"/>
  </si>
  <si>
    <t>第１2回</t>
    <rPh sb="0" eb="1">
      <t>ダイ</t>
    </rPh>
    <rPh sb="3" eb="4">
      <t>カイ</t>
    </rPh>
    <phoneticPr fontId="11"/>
  </si>
  <si>
    <t>高橋　芳郎</t>
    <rPh sb="0" eb="2">
      <t>タカハシ</t>
    </rPh>
    <rPh sb="3" eb="5">
      <t>ヨシロウ</t>
    </rPh>
    <phoneticPr fontId="11"/>
  </si>
  <si>
    <t>柳澤　啓二</t>
    <rPh sb="0" eb="2">
      <t>ヤナギサワ</t>
    </rPh>
    <rPh sb="3" eb="5">
      <t>ケイジ</t>
    </rPh>
    <phoneticPr fontId="11"/>
  </si>
  <si>
    <t>高原　輝明</t>
    <rPh sb="0" eb="2">
      <t>タカハラ</t>
    </rPh>
    <rPh sb="3" eb="5">
      <t>テルアキ</t>
    </rPh>
    <phoneticPr fontId="11"/>
  </si>
  <si>
    <t>第１3回</t>
    <rPh sb="0" eb="1">
      <t>ダイ</t>
    </rPh>
    <rPh sb="3" eb="4">
      <t>カイ</t>
    </rPh>
    <phoneticPr fontId="11"/>
  </si>
  <si>
    <t>長谷川晋一</t>
    <rPh sb="0" eb="3">
      <t>ハセガワ</t>
    </rPh>
    <rPh sb="3" eb="5">
      <t>シンイチ</t>
    </rPh>
    <phoneticPr fontId="11"/>
  </si>
  <si>
    <t>稲田　隆治</t>
    <rPh sb="0" eb="2">
      <t>イナダ</t>
    </rPh>
    <rPh sb="3" eb="5">
      <t>タカハル</t>
    </rPh>
    <phoneticPr fontId="11"/>
  </si>
  <si>
    <t>坪田　潔</t>
    <rPh sb="0" eb="2">
      <t>ツボタ</t>
    </rPh>
    <rPh sb="3" eb="4">
      <t>キヨシ</t>
    </rPh>
    <phoneticPr fontId="11"/>
  </si>
  <si>
    <t>第１4回</t>
    <rPh sb="0" eb="1">
      <t>ダイ</t>
    </rPh>
    <rPh sb="3" eb="4">
      <t>カイ</t>
    </rPh>
    <phoneticPr fontId="11"/>
  </si>
  <si>
    <t>府和　克博</t>
    <rPh sb="0" eb="1">
      <t>フ</t>
    </rPh>
    <rPh sb="1" eb="2">
      <t>ワ</t>
    </rPh>
    <rPh sb="3" eb="4">
      <t>カツ</t>
    </rPh>
    <rPh sb="4" eb="5">
      <t>ヒロシ</t>
    </rPh>
    <phoneticPr fontId="11"/>
  </si>
  <si>
    <t>第１5回</t>
    <rPh sb="0" eb="1">
      <t>ダイ</t>
    </rPh>
    <rPh sb="3" eb="4">
      <t>カイ</t>
    </rPh>
    <phoneticPr fontId="11"/>
  </si>
  <si>
    <t>第１6回</t>
    <rPh sb="0" eb="1">
      <t>ダイ</t>
    </rPh>
    <rPh sb="3" eb="4">
      <t>カイ</t>
    </rPh>
    <phoneticPr fontId="11"/>
  </si>
  <si>
    <t>刑部　卓</t>
    <rPh sb="0" eb="2">
      <t>ギョウベ</t>
    </rPh>
    <rPh sb="3" eb="4">
      <t>スグル</t>
    </rPh>
    <phoneticPr fontId="11"/>
  </si>
  <si>
    <t>吉聖　吉則</t>
    <rPh sb="0" eb="1">
      <t>ヨシ</t>
    </rPh>
    <rPh sb="1" eb="2">
      <t>ヒジリ</t>
    </rPh>
    <rPh sb="3" eb="4">
      <t>ヨシ</t>
    </rPh>
    <rPh sb="4" eb="5">
      <t>ノリ</t>
    </rPh>
    <phoneticPr fontId="11"/>
  </si>
  <si>
    <t>第１7回</t>
    <rPh sb="0" eb="1">
      <t>ダイ</t>
    </rPh>
    <rPh sb="3" eb="4">
      <t>カイ</t>
    </rPh>
    <phoneticPr fontId="11"/>
  </si>
  <si>
    <t>金沢大学</t>
    <rPh sb="0" eb="2">
      <t>カナザワ</t>
    </rPh>
    <rPh sb="2" eb="4">
      <t>ダイガク</t>
    </rPh>
    <phoneticPr fontId="11"/>
  </si>
  <si>
    <t>堀　　清治</t>
    <rPh sb="0" eb="1">
      <t>ホリ</t>
    </rPh>
    <rPh sb="3" eb="5">
      <t>セイジ</t>
    </rPh>
    <phoneticPr fontId="11"/>
  </si>
  <si>
    <t>谷奥　峰高</t>
    <rPh sb="0" eb="2">
      <t>タニオク</t>
    </rPh>
    <rPh sb="3" eb="5">
      <t>ミネタカ</t>
    </rPh>
    <phoneticPr fontId="11"/>
  </si>
  <si>
    <t>麦谷　興治</t>
    <rPh sb="0" eb="2">
      <t>ムギタニ</t>
    </rPh>
    <rPh sb="3" eb="5">
      <t>コウジ</t>
    </rPh>
    <phoneticPr fontId="11"/>
  </si>
  <si>
    <t>第１8回</t>
    <rPh sb="0" eb="1">
      <t>ダイ</t>
    </rPh>
    <rPh sb="3" eb="4">
      <t>カイ</t>
    </rPh>
    <phoneticPr fontId="11"/>
  </si>
  <si>
    <t>富山県錬成館</t>
    <rPh sb="0" eb="3">
      <t>トヤマケン</t>
    </rPh>
    <rPh sb="3" eb="5">
      <t>レンセイ</t>
    </rPh>
    <rPh sb="5" eb="6">
      <t>カン</t>
    </rPh>
    <phoneticPr fontId="11"/>
  </si>
  <si>
    <t>富山大学</t>
    <rPh sb="0" eb="2">
      <t>トヤマ</t>
    </rPh>
    <rPh sb="2" eb="4">
      <t>ダイガク</t>
    </rPh>
    <phoneticPr fontId="11"/>
  </si>
  <si>
    <t>岡下　敏則</t>
    <rPh sb="0" eb="2">
      <t>オカシタ</t>
    </rPh>
    <rPh sb="3" eb="4">
      <t>トシ</t>
    </rPh>
    <rPh sb="4" eb="5">
      <t>ノリ</t>
    </rPh>
    <phoneticPr fontId="11"/>
  </si>
  <si>
    <t>森山　利一</t>
    <rPh sb="0" eb="2">
      <t>モリヤマ</t>
    </rPh>
    <rPh sb="3" eb="5">
      <t>トシカズ</t>
    </rPh>
    <phoneticPr fontId="11"/>
  </si>
  <si>
    <t>澤合　文雄</t>
    <rPh sb="0" eb="1">
      <t>サワ</t>
    </rPh>
    <rPh sb="1" eb="2">
      <t>アイ</t>
    </rPh>
    <rPh sb="3" eb="5">
      <t>フミオ</t>
    </rPh>
    <phoneticPr fontId="11"/>
  </si>
  <si>
    <t>第１9回</t>
    <rPh sb="0" eb="1">
      <t>ダイ</t>
    </rPh>
    <rPh sb="3" eb="4">
      <t>カイ</t>
    </rPh>
    <phoneticPr fontId="11"/>
  </si>
  <si>
    <t>第20回</t>
    <rPh sb="0" eb="1">
      <t>ダイ</t>
    </rPh>
    <rPh sb="3" eb="4">
      <t>カイ</t>
    </rPh>
    <phoneticPr fontId="11"/>
  </si>
  <si>
    <t>北本　敏夫</t>
    <rPh sb="0" eb="2">
      <t>キタモト</t>
    </rPh>
    <rPh sb="3" eb="5">
      <t>トシオ</t>
    </rPh>
    <phoneticPr fontId="11"/>
  </si>
  <si>
    <t>大野　寿</t>
    <rPh sb="0" eb="2">
      <t>オオノ</t>
    </rPh>
    <rPh sb="3" eb="4">
      <t>コトブキ</t>
    </rPh>
    <phoneticPr fontId="11"/>
  </si>
  <si>
    <t>浜坂亥健雄</t>
    <rPh sb="0" eb="2">
      <t>ハマサカ</t>
    </rPh>
    <rPh sb="2" eb="3">
      <t>イ</t>
    </rPh>
    <rPh sb="3" eb="4">
      <t>ケン</t>
    </rPh>
    <rPh sb="4" eb="5">
      <t>オス</t>
    </rPh>
    <phoneticPr fontId="11"/>
  </si>
  <si>
    <t>第21回</t>
    <rPh sb="0" eb="1">
      <t>ダイ</t>
    </rPh>
    <rPh sb="3" eb="4">
      <t>カイ</t>
    </rPh>
    <phoneticPr fontId="11"/>
  </si>
  <si>
    <t>県営富山弓道場</t>
    <rPh sb="2" eb="4">
      <t>トヤマ</t>
    </rPh>
    <rPh sb="4" eb="6">
      <t>キュウドウ</t>
    </rPh>
    <rPh sb="6" eb="7">
      <t>バ</t>
    </rPh>
    <phoneticPr fontId="11"/>
  </si>
  <si>
    <t>村上　功</t>
    <rPh sb="0" eb="2">
      <t>ムラカミ</t>
    </rPh>
    <rPh sb="3" eb="4">
      <t>イサオ</t>
    </rPh>
    <phoneticPr fontId="11"/>
  </si>
  <si>
    <t>野上　隆</t>
    <rPh sb="0" eb="2">
      <t>ノガミ</t>
    </rPh>
    <rPh sb="3" eb="4">
      <t>タカシ</t>
    </rPh>
    <phoneticPr fontId="11"/>
  </si>
  <si>
    <t>水橋　幸雄</t>
    <rPh sb="0" eb="2">
      <t>ミズハシ</t>
    </rPh>
    <rPh sb="3" eb="4">
      <t>ユキ</t>
    </rPh>
    <rPh sb="4" eb="5">
      <t>オス</t>
    </rPh>
    <phoneticPr fontId="11"/>
  </si>
  <si>
    <t>第22回</t>
    <rPh sb="0" eb="1">
      <t>ダイ</t>
    </rPh>
    <rPh sb="3" eb="4">
      <t>カイ</t>
    </rPh>
    <phoneticPr fontId="11"/>
  </si>
  <si>
    <t>吉田　榮</t>
    <rPh sb="0" eb="2">
      <t>ヨシダ</t>
    </rPh>
    <rPh sb="3" eb="4">
      <t>エイ</t>
    </rPh>
    <phoneticPr fontId="11"/>
  </si>
  <si>
    <t>第23回</t>
    <rPh sb="0" eb="1">
      <t>ダイ</t>
    </rPh>
    <rPh sb="3" eb="4">
      <t>カイ</t>
    </rPh>
    <phoneticPr fontId="11"/>
  </si>
  <si>
    <t>石川県立武道館</t>
    <rPh sb="0" eb="3">
      <t>イシカワケン</t>
    </rPh>
    <rPh sb="3" eb="4">
      <t>リツ</t>
    </rPh>
    <rPh sb="4" eb="7">
      <t>ブドウカン</t>
    </rPh>
    <phoneticPr fontId="11"/>
  </si>
  <si>
    <t>第24回</t>
    <rPh sb="0" eb="1">
      <t>ダイ</t>
    </rPh>
    <rPh sb="3" eb="4">
      <t>カイ</t>
    </rPh>
    <phoneticPr fontId="11"/>
  </si>
  <si>
    <t>第25回</t>
    <rPh sb="0" eb="1">
      <t>ダイ</t>
    </rPh>
    <rPh sb="3" eb="4">
      <t>カイ</t>
    </rPh>
    <phoneticPr fontId="11"/>
  </si>
  <si>
    <t>飯川　茂</t>
    <rPh sb="0" eb="2">
      <t>イイカワ</t>
    </rPh>
    <rPh sb="3" eb="4">
      <t>シゲル</t>
    </rPh>
    <phoneticPr fontId="11"/>
  </si>
  <si>
    <t>野村　勇　</t>
    <rPh sb="0" eb="2">
      <t>ノムラ</t>
    </rPh>
    <rPh sb="3" eb="4">
      <t>イサム</t>
    </rPh>
    <phoneticPr fontId="11"/>
  </si>
  <si>
    <t>北山　三秀</t>
    <rPh sb="0" eb="2">
      <t>キタヤマ</t>
    </rPh>
    <rPh sb="3" eb="5">
      <t>サンシュウ</t>
    </rPh>
    <phoneticPr fontId="11"/>
  </si>
  <si>
    <t>第26回</t>
    <rPh sb="0" eb="1">
      <t>ダイ</t>
    </rPh>
    <rPh sb="3" eb="4">
      <t>カイ</t>
    </rPh>
    <phoneticPr fontId="11"/>
  </si>
  <si>
    <t>大谷　裕行</t>
    <rPh sb="0" eb="2">
      <t>オオタニ</t>
    </rPh>
    <rPh sb="3" eb="4">
      <t>ユウ</t>
    </rPh>
    <rPh sb="4" eb="5">
      <t>ギョウ</t>
    </rPh>
    <phoneticPr fontId="11"/>
  </si>
  <si>
    <t>加須屋幸太郎</t>
    <rPh sb="0" eb="3">
      <t>カスヤ</t>
    </rPh>
    <rPh sb="3" eb="6">
      <t>コウタロウ</t>
    </rPh>
    <phoneticPr fontId="11"/>
  </si>
  <si>
    <t>上原　重夫</t>
    <rPh sb="0" eb="2">
      <t>ウエハラ</t>
    </rPh>
    <rPh sb="3" eb="5">
      <t>シゲオ</t>
    </rPh>
    <phoneticPr fontId="11"/>
  </si>
  <si>
    <t>第27回</t>
    <rPh sb="0" eb="1">
      <t>ダイ</t>
    </rPh>
    <rPh sb="3" eb="4">
      <t>カイ</t>
    </rPh>
    <phoneticPr fontId="11"/>
  </si>
  <si>
    <t>宮田庄太郎</t>
    <rPh sb="0" eb="2">
      <t>ミヤタ</t>
    </rPh>
    <rPh sb="2" eb="5">
      <t>ショウタロウ</t>
    </rPh>
    <phoneticPr fontId="11"/>
  </si>
  <si>
    <t>中橋　敦</t>
    <rPh sb="0" eb="2">
      <t>ナカハシ</t>
    </rPh>
    <rPh sb="3" eb="4">
      <t>アツシ</t>
    </rPh>
    <phoneticPr fontId="11"/>
  </si>
  <si>
    <t>吉本　直正</t>
    <rPh sb="0" eb="2">
      <t>ヨシモト</t>
    </rPh>
    <rPh sb="3" eb="5">
      <t>ナオマサ</t>
    </rPh>
    <phoneticPr fontId="11"/>
  </si>
  <si>
    <t>宮下　英昭</t>
    <rPh sb="0" eb="2">
      <t>ミヤシタ</t>
    </rPh>
    <rPh sb="3" eb="5">
      <t>ヒデアキ</t>
    </rPh>
    <phoneticPr fontId="11"/>
  </si>
  <si>
    <t>第28回</t>
    <rPh sb="0" eb="1">
      <t>ダイ</t>
    </rPh>
    <rPh sb="3" eb="4">
      <t>カイ</t>
    </rPh>
    <phoneticPr fontId="11"/>
  </si>
  <si>
    <t>上田　喬弘</t>
    <rPh sb="0" eb="2">
      <t>ウエダ</t>
    </rPh>
    <rPh sb="3" eb="4">
      <t>キョウ</t>
    </rPh>
    <rPh sb="4" eb="5">
      <t>ヒロシ</t>
    </rPh>
    <phoneticPr fontId="11"/>
  </si>
  <si>
    <t>福井大学</t>
    <rPh sb="0" eb="2">
      <t>フクイ</t>
    </rPh>
    <rPh sb="2" eb="4">
      <t>ダイガク</t>
    </rPh>
    <phoneticPr fontId="11"/>
  </si>
  <si>
    <t>宮越　隆司</t>
    <rPh sb="0" eb="2">
      <t>ミヤコシ</t>
    </rPh>
    <rPh sb="3" eb="5">
      <t>タカシ</t>
    </rPh>
    <phoneticPr fontId="11"/>
  </si>
  <si>
    <t>前　　俊充</t>
    <rPh sb="0" eb="1">
      <t>マエ</t>
    </rPh>
    <rPh sb="3" eb="5">
      <t>トシミツ</t>
    </rPh>
    <phoneticPr fontId="11"/>
  </si>
  <si>
    <t>藤井　昌幸</t>
    <rPh sb="0" eb="2">
      <t>フジイ</t>
    </rPh>
    <rPh sb="3" eb="4">
      <t>アキラ</t>
    </rPh>
    <rPh sb="4" eb="5">
      <t>サチ</t>
    </rPh>
    <phoneticPr fontId="11"/>
  </si>
  <si>
    <t>第29回</t>
    <rPh sb="0" eb="1">
      <t>ダイ</t>
    </rPh>
    <rPh sb="3" eb="4">
      <t>カイ</t>
    </rPh>
    <phoneticPr fontId="11"/>
  </si>
  <si>
    <t>能登　宏司</t>
    <rPh sb="0" eb="2">
      <t>ノト</t>
    </rPh>
    <rPh sb="3" eb="4">
      <t>ヒロシ</t>
    </rPh>
    <rPh sb="4" eb="5">
      <t>ツカサ</t>
    </rPh>
    <phoneticPr fontId="11"/>
  </si>
  <si>
    <t>荒俣　勝行</t>
    <rPh sb="0" eb="2">
      <t>アラマタ</t>
    </rPh>
    <rPh sb="3" eb="4">
      <t>マサル</t>
    </rPh>
    <rPh sb="4" eb="5">
      <t>ギョウ</t>
    </rPh>
    <phoneticPr fontId="11"/>
  </si>
  <si>
    <t>中島　隆文</t>
    <rPh sb="0" eb="2">
      <t>ナカシマ</t>
    </rPh>
    <rPh sb="3" eb="5">
      <t>タカフミ</t>
    </rPh>
    <phoneticPr fontId="11"/>
  </si>
  <si>
    <t>第30回</t>
    <rPh sb="0" eb="1">
      <t>ダイ</t>
    </rPh>
    <rPh sb="3" eb="4">
      <t>カイ</t>
    </rPh>
    <phoneticPr fontId="11"/>
  </si>
  <si>
    <t>上田　喬弘</t>
    <rPh sb="0" eb="2">
      <t>ウエダ</t>
    </rPh>
    <rPh sb="3" eb="5">
      <t>タカヒロ</t>
    </rPh>
    <phoneticPr fontId="11"/>
  </si>
  <si>
    <t>福沢　繁</t>
    <rPh sb="0" eb="2">
      <t>フクザワ</t>
    </rPh>
    <rPh sb="3" eb="4">
      <t>シゲル</t>
    </rPh>
    <phoneticPr fontId="11"/>
  </si>
  <si>
    <t>後藤　智彦</t>
    <rPh sb="0" eb="2">
      <t>ゴトウ</t>
    </rPh>
    <rPh sb="3" eb="5">
      <t>トモヒコ</t>
    </rPh>
    <phoneticPr fontId="11"/>
  </si>
  <si>
    <t>水谷　朗</t>
    <rPh sb="0" eb="2">
      <t>ミズタニ</t>
    </rPh>
    <rPh sb="3" eb="4">
      <t>アキラ</t>
    </rPh>
    <phoneticPr fontId="11"/>
  </si>
  <si>
    <t>第31回</t>
    <rPh sb="0" eb="1">
      <t>ダイ</t>
    </rPh>
    <rPh sb="3" eb="4">
      <t>カイ</t>
    </rPh>
    <phoneticPr fontId="11"/>
  </si>
  <si>
    <t>福井県立武道館</t>
    <rPh sb="0" eb="2">
      <t>フクイ</t>
    </rPh>
    <rPh sb="2" eb="3">
      <t>ケン</t>
    </rPh>
    <rPh sb="3" eb="4">
      <t>リツ</t>
    </rPh>
    <rPh sb="4" eb="7">
      <t>ブドウカン</t>
    </rPh>
    <phoneticPr fontId="11"/>
  </si>
  <si>
    <t>根上町</t>
    <rPh sb="0" eb="3">
      <t>ネアガリマチ</t>
    </rPh>
    <phoneticPr fontId="11"/>
  </si>
  <si>
    <t>庄田　武</t>
    <rPh sb="0" eb="2">
      <t>ショウダ</t>
    </rPh>
    <rPh sb="3" eb="4">
      <t>タケシ</t>
    </rPh>
    <phoneticPr fontId="11"/>
  </si>
  <si>
    <t>辻　　正一</t>
    <rPh sb="0" eb="1">
      <t>ツジ</t>
    </rPh>
    <rPh sb="3" eb="5">
      <t>ショウイチ</t>
    </rPh>
    <phoneticPr fontId="11"/>
  </si>
  <si>
    <t>工藤　義範</t>
    <rPh sb="0" eb="2">
      <t>クドウ</t>
    </rPh>
    <rPh sb="3" eb="5">
      <t>ヨシノリ</t>
    </rPh>
    <phoneticPr fontId="11"/>
  </si>
  <si>
    <t>第32回</t>
    <rPh sb="0" eb="1">
      <t>ダイ</t>
    </rPh>
    <rPh sb="3" eb="4">
      <t>カイ</t>
    </rPh>
    <phoneticPr fontId="11"/>
  </si>
  <si>
    <t>津幡町</t>
    <rPh sb="0" eb="3">
      <t>ツバタマチ</t>
    </rPh>
    <phoneticPr fontId="11"/>
  </si>
  <si>
    <t>山本　茂世</t>
    <rPh sb="0" eb="2">
      <t>ヤマモト</t>
    </rPh>
    <rPh sb="3" eb="4">
      <t>シゲル</t>
    </rPh>
    <rPh sb="4" eb="5">
      <t>ヨ</t>
    </rPh>
    <phoneticPr fontId="11"/>
  </si>
  <si>
    <t>金沢工大</t>
    <phoneticPr fontId="2"/>
  </si>
  <si>
    <t>寺井町</t>
    <phoneticPr fontId="2"/>
  </si>
  <si>
    <t>第33回</t>
    <rPh sb="0" eb="1">
      <t>ダイ</t>
    </rPh>
    <rPh sb="3" eb="4">
      <t>カイ</t>
    </rPh>
    <phoneticPr fontId="11"/>
  </si>
  <si>
    <t>西部　好剛</t>
    <rPh sb="0" eb="2">
      <t>セイブ</t>
    </rPh>
    <rPh sb="3" eb="4">
      <t>ヨシ</t>
    </rPh>
    <rPh sb="4" eb="5">
      <t>ゴウ</t>
    </rPh>
    <phoneticPr fontId="11"/>
  </si>
  <si>
    <t>村杉　一也</t>
    <rPh sb="0" eb="2">
      <t>ムラスギ</t>
    </rPh>
    <rPh sb="3" eb="5">
      <t>カズヤ</t>
    </rPh>
    <phoneticPr fontId="11"/>
  </si>
  <si>
    <t>前田　孝浩</t>
    <rPh sb="0" eb="2">
      <t>マエダ</t>
    </rPh>
    <rPh sb="3" eb="4">
      <t>タカシ</t>
    </rPh>
    <rPh sb="4" eb="5">
      <t>ヒロシ</t>
    </rPh>
    <phoneticPr fontId="11"/>
  </si>
  <si>
    <t>第34回</t>
    <rPh sb="0" eb="1">
      <t>ダイ</t>
    </rPh>
    <rPh sb="3" eb="4">
      <t>カイ</t>
    </rPh>
    <phoneticPr fontId="11"/>
  </si>
  <si>
    <t>内灘町</t>
    <rPh sb="0" eb="3">
      <t>ウチナダマチ</t>
    </rPh>
    <phoneticPr fontId="11"/>
  </si>
  <si>
    <t>中村　武志</t>
    <rPh sb="0" eb="2">
      <t>ナカムラ</t>
    </rPh>
    <rPh sb="3" eb="4">
      <t>タケシ</t>
    </rPh>
    <rPh sb="4" eb="5">
      <t>シ</t>
    </rPh>
    <phoneticPr fontId="11"/>
  </si>
  <si>
    <t>佐藤健一郎</t>
    <rPh sb="0" eb="2">
      <t>サトウ</t>
    </rPh>
    <rPh sb="2" eb="5">
      <t>ケンイチロウ</t>
    </rPh>
    <phoneticPr fontId="11"/>
  </si>
  <si>
    <t>松川　衞</t>
    <rPh sb="0" eb="2">
      <t>マツカワ</t>
    </rPh>
    <rPh sb="3" eb="4">
      <t>マモル</t>
    </rPh>
    <phoneticPr fontId="11"/>
  </si>
  <si>
    <t>第35回</t>
    <rPh sb="0" eb="1">
      <t>ダイ</t>
    </rPh>
    <rPh sb="3" eb="4">
      <t>カイ</t>
    </rPh>
    <phoneticPr fontId="11"/>
  </si>
  <si>
    <t>高桑　秀男</t>
    <rPh sb="0" eb="2">
      <t>タカクワ</t>
    </rPh>
    <rPh sb="3" eb="5">
      <t>ヒデオ</t>
    </rPh>
    <phoneticPr fontId="11"/>
  </si>
  <si>
    <t>金沢大学B</t>
    <rPh sb="0" eb="2">
      <t>カナザワ</t>
    </rPh>
    <rPh sb="2" eb="4">
      <t>ダイガク</t>
    </rPh>
    <phoneticPr fontId="11"/>
  </si>
  <si>
    <t>藤原　英樹</t>
    <rPh sb="0" eb="2">
      <t>フジワラ</t>
    </rPh>
    <rPh sb="3" eb="5">
      <t>ヒデキ</t>
    </rPh>
    <phoneticPr fontId="11"/>
  </si>
  <si>
    <t>根岸　秀人</t>
    <rPh sb="0" eb="2">
      <t>ネギシ</t>
    </rPh>
    <rPh sb="3" eb="5">
      <t>ヒデト</t>
    </rPh>
    <phoneticPr fontId="11"/>
  </si>
  <si>
    <t>沖谷　知明</t>
    <rPh sb="0" eb="2">
      <t>オキタニ</t>
    </rPh>
    <rPh sb="3" eb="5">
      <t>トモアキ</t>
    </rPh>
    <phoneticPr fontId="11"/>
  </si>
  <si>
    <t>内灘町</t>
    <phoneticPr fontId="2"/>
  </si>
  <si>
    <t>長谷川　　優</t>
    <phoneticPr fontId="2"/>
  </si>
  <si>
    <t>佐藤　健一郎</t>
    <phoneticPr fontId="2"/>
  </si>
  <si>
    <t>松川　　衞</t>
  </si>
  <si>
    <t>第36回</t>
    <rPh sb="0" eb="1">
      <t>ダイ</t>
    </rPh>
    <rPh sb="3" eb="4">
      <t>カイ</t>
    </rPh>
    <phoneticPr fontId="11"/>
  </si>
  <si>
    <t>北陸電工</t>
    <rPh sb="0" eb="2">
      <t>ホクリク</t>
    </rPh>
    <rPh sb="2" eb="4">
      <t>デンコウ</t>
    </rPh>
    <phoneticPr fontId="11"/>
  </si>
  <si>
    <t>西田　春人</t>
    <rPh sb="0" eb="2">
      <t>ニシタ</t>
    </rPh>
    <rPh sb="3" eb="4">
      <t>ハル</t>
    </rPh>
    <rPh sb="4" eb="5">
      <t>ヒト</t>
    </rPh>
    <phoneticPr fontId="11"/>
  </si>
  <si>
    <t>川越　祐秀</t>
    <rPh sb="0" eb="2">
      <t>カワゴ</t>
    </rPh>
    <rPh sb="3" eb="4">
      <t>ユウ</t>
    </rPh>
    <rPh sb="4" eb="5">
      <t>ヒデ</t>
    </rPh>
    <phoneticPr fontId="11"/>
  </si>
  <si>
    <t>畑　　仁</t>
    <rPh sb="0" eb="1">
      <t>ハタ</t>
    </rPh>
    <rPh sb="3" eb="4">
      <t>ヒトシ</t>
    </rPh>
    <phoneticPr fontId="11"/>
  </si>
  <si>
    <t>内灘町</t>
  </si>
  <si>
    <t>小田　春夫</t>
  </si>
  <si>
    <t>中村　武志</t>
  </si>
  <si>
    <t>長谷川　　優</t>
  </si>
  <si>
    <t>第37回</t>
    <rPh sb="0" eb="1">
      <t>ダイ</t>
    </rPh>
    <rPh sb="3" eb="4">
      <t>カイ</t>
    </rPh>
    <phoneticPr fontId="11"/>
  </si>
  <si>
    <t>麦谷　暁夫</t>
    <rPh sb="0" eb="2">
      <t>ムギタニ</t>
    </rPh>
    <rPh sb="3" eb="5">
      <t>アキオ</t>
    </rPh>
    <phoneticPr fontId="11"/>
  </si>
  <si>
    <t>伊藤　佳泰</t>
    <rPh sb="0" eb="2">
      <t>イトウ</t>
    </rPh>
    <rPh sb="3" eb="5">
      <t>ヨシヤス</t>
    </rPh>
    <phoneticPr fontId="11"/>
  </si>
  <si>
    <t>田中　晃</t>
    <rPh sb="0" eb="2">
      <t>タナカ</t>
    </rPh>
    <rPh sb="3" eb="4">
      <t>アキラ</t>
    </rPh>
    <phoneticPr fontId="11"/>
  </si>
  <si>
    <t>第38回</t>
    <rPh sb="0" eb="1">
      <t>ダイ</t>
    </rPh>
    <rPh sb="3" eb="4">
      <t>カイ</t>
    </rPh>
    <phoneticPr fontId="11"/>
  </si>
  <si>
    <t>市工会B</t>
    <rPh sb="0" eb="1">
      <t>シ</t>
    </rPh>
    <rPh sb="1" eb="2">
      <t>コウ</t>
    </rPh>
    <rPh sb="2" eb="3">
      <t>カイ</t>
    </rPh>
    <phoneticPr fontId="11"/>
  </si>
  <si>
    <t>長田　吉洋</t>
    <rPh sb="0" eb="2">
      <t>ナガタ</t>
    </rPh>
    <rPh sb="3" eb="4">
      <t>キチ</t>
    </rPh>
    <rPh sb="4" eb="5">
      <t>ヒロ</t>
    </rPh>
    <phoneticPr fontId="11"/>
  </si>
  <si>
    <t>足立　昭雄</t>
    <rPh sb="0" eb="2">
      <t>アダチ</t>
    </rPh>
    <rPh sb="3" eb="5">
      <t>アキオ</t>
    </rPh>
    <phoneticPr fontId="11"/>
  </si>
  <si>
    <t>緋田　純一</t>
    <rPh sb="0" eb="1">
      <t>ヒ</t>
    </rPh>
    <rPh sb="1" eb="2">
      <t>タ</t>
    </rPh>
    <rPh sb="3" eb="5">
      <t>ジュンイチ</t>
    </rPh>
    <phoneticPr fontId="11"/>
  </si>
  <si>
    <t>第39回</t>
    <rPh sb="0" eb="1">
      <t>ダイ</t>
    </rPh>
    <rPh sb="3" eb="4">
      <t>カイ</t>
    </rPh>
    <phoneticPr fontId="11"/>
  </si>
  <si>
    <t>滑川</t>
    <rPh sb="0" eb="2">
      <t>ナメリカワ</t>
    </rPh>
    <phoneticPr fontId="11"/>
  </si>
  <si>
    <t>作井　大介</t>
    <rPh sb="0" eb="2">
      <t>サクイ</t>
    </rPh>
    <rPh sb="3" eb="5">
      <t>ダイスケ</t>
    </rPh>
    <phoneticPr fontId="11"/>
  </si>
  <si>
    <t>佐泊　剛</t>
    <rPh sb="0" eb="2">
      <t>サハク</t>
    </rPh>
    <rPh sb="3" eb="4">
      <t>ツヨシ</t>
    </rPh>
    <phoneticPr fontId="11"/>
  </si>
  <si>
    <t>谷口　国光</t>
    <rPh sb="0" eb="2">
      <t>タニグチ</t>
    </rPh>
    <rPh sb="3" eb="5">
      <t>クニミツ</t>
    </rPh>
    <phoneticPr fontId="11"/>
  </si>
  <si>
    <t>第40回</t>
    <rPh sb="0" eb="1">
      <t>ダイ</t>
    </rPh>
    <rPh sb="3" eb="4">
      <t>カイ</t>
    </rPh>
    <phoneticPr fontId="11"/>
  </si>
  <si>
    <t>鹿島町</t>
    <rPh sb="0" eb="2">
      <t>カシマ</t>
    </rPh>
    <rPh sb="2" eb="3">
      <t>マチ</t>
    </rPh>
    <phoneticPr fontId="11"/>
  </si>
  <si>
    <t>辻口　政則</t>
    <rPh sb="0" eb="2">
      <t>ツジグチ</t>
    </rPh>
    <rPh sb="3" eb="5">
      <t>マサノリ</t>
    </rPh>
    <phoneticPr fontId="11"/>
  </si>
  <si>
    <t>上杉　清隆</t>
    <rPh sb="0" eb="2">
      <t>ウエスギ</t>
    </rPh>
    <rPh sb="3" eb="5">
      <t>キヨタカ</t>
    </rPh>
    <phoneticPr fontId="11"/>
  </si>
  <si>
    <t>平　　治彦</t>
    <rPh sb="0" eb="1">
      <t>タイラ</t>
    </rPh>
    <rPh sb="3" eb="5">
      <t>ハルヒコ</t>
    </rPh>
    <phoneticPr fontId="11"/>
  </si>
  <si>
    <t>第41回</t>
    <rPh sb="0" eb="1">
      <t>ダイ</t>
    </rPh>
    <rPh sb="3" eb="4">
      <t>カイ</t>
    </rPh>
    <phoneticPr fontId="11"/>
  </si>
  <si>
    <t>北村　正彦</t>
    <rPh sb="0" eb="2">
      <t>キタムラ</t>
    </rPh>
    <rPh sb="3" eb="5">
      <t>マサヒコ</t>
    </rPh>
    <phoneticPr fontId="11"/>
  </si>
  <si>
    <t>加賀　賢成</t>
    <rPh sb="0" eb="2">
      <t>カガ</t>
    </rPh>
    <rPh sb="3" eb="5">
      <t>ケンセイ</t>
    </rPh>
    <phoneticPr fontId="11"/>
  </si>
  <si>
    <t>大和　武夫</t>
    <rPh sb="0" eb="2">
      <t>ヤマト</t>
    </rPh>
    <rPh sb="3" eb="5">
      <t>タケオ</t>
    </rPh>
    <phoneticPr fontId="11"/>
  </si>
  <si>
    <t>第42回</t>
    <rPh sb="0" eb="1">
      <t>ダイ</t>
    </rPh>
    <rPh sb="3" eb="4">
      <t>カイ</t>
    </rPh>
    <phoneticPr fontId="11"/>
  </si>
  <si>
    <t>松岡　　了</t>
    <rPh sb="0" eb="2">
      <t>マツオカ</t>
    </rPh>
    <rPh sb="4" eb="5">
      <t>リョウ</t>
    </rPh>
    <phoneticPr fontId="11"/>
  </si>
  <si>
    <t>第43回</t>
    <rPh sb="0" eb="1">
      <t>ダイ</t>
    </rPh>
    <rPh sb="3" eb="4">
      <t>カイ</t>
    </rPh>
    <phoneticPr fontId="11"/>
  </si>
  <si>
    <t>第44回</t>
    <rPh sb="0" eb="1">
      <t>ダイ</t>
    </rPh>
    <rPh sb="3" eb="4">
      <t>カイ</t>
    </rPh>
    <phoneticPr fontId="11"/>
  </si>
  <si>
    <t>津田駒</t>
    <rPh sb="0" eb="3">
      <t>ツダコマ</t>
    </rPh>
    <phoneticPr fontId="11"/>
  </si>
  <si>
    <t>堂前　秀樹</t>
    <rPh sb="0" eb="2">
      <t>ドウマエ</t>
    </rPh>
    <rPh sb="3" eb="5">
      <t>ヒデキ</t>
    </rPh>
    <phoneticPr fontId="11"/>
  </si>
  <si>
    <t>松川　衞</t>
    <rPh sb="0" eb="2">
      <t>マツカワ</t>
    </rPh>
    <rPh sb="3" eb="4">
      <t>マモ</t>
    </rPh>
    <phoneticPr fontId="11"/>
  </si>
  <si>
    <t>牧野　学</t>
    <rPh sb="0" eb="2">
      <t>マキノ</t>
    </rPh>
    <rPh sb="3" eb="4">
      <t>マナ</t>
    </rPh>
    <phoneticPr fontId="11"/>
  </si>
  <si>
    <t>第45回</t>
    <rPh sb="0" eb="1">
      <t>ダイ</t>
    </rPh>
    <rPh sb="3" eb="4">
      <t>カイ</t>
    </rPh>
    <phoneticPr fontId="11"/>
  </si>
  <si>
    <t>大島町営弓道場</t>
    <rPh sb="0" eb="2">
      <t>オオシマ</t>
    </rPh>
    <rPh sb="2" eb="3">
      <t>マチ</t>
    </rPh>
    <rPh sb="3" eb="4">
      <t>エイ</t>
    </rPh>
    <rPh sb="4" eb="6">
      <t>キュウドウ</t>
    </rPh>
    <rPh sb="6" eb="7">
      <t>バ</t>
    </rPh>
    <phoneticPr fontId="11"/>
  </si>
  <si>
    <t>大角　恭三</t>
    <rPh sb="0" eb="2">
      <t>オオカド</t>
    </rPh>
    <rPh sb="3" eb="5">
      <t>キョウゾウ</t>
    </rPh>
    <phoneticPr fontId="11"/>
  </si>
  <si>
    <t>全石川A</t>
    <rPh sb="0" eb="1">
      <t>ゼン</t>
    </rPh>
    <rPh sb="1" eb="3">
      <t>イシカワ</t>
    </rPh>
    <phoneticPr fontId="11"/>
  </si>
  <si>
    <t>曽山　良和</t>
    <rPh sb="0" eb="2">
      <t>ソヤマ</t>
    </rPh>
    <rPh sb="3" eb="5">
      <t>ヨシカズ</t>
    </rPh>
    <phoneticPr fontId="11"/>
  </si>
  <si>
    <t>水橋美喜夫</t>
    <rPh sb="0" eb="2">
      <t>ミズハシ</t>
    </rPh>
    <rPh sb="2" eb="5">
      <t>ミキオ</t>
    </rPh>
    <phoneticPr fontId="11"/>
  </si>
  <si>
    <t>寺田　敏</t>
    <rPh sb="0" eb="2">
      <t>テラダ</t>
    </rPh>
    <rPh sb="3" eb="4">
      <t>ビン</t>
    </rPh>
    <phoneticPr fontId="11"/>
  </si>
  <si>
    <t>第46回</t>
    <rPh sb="0" eb="1">
      <t>ダイ</t>
    </rPh>
    <rPh sb="3" eb="4">
      <t>カイ</t>
    </rPh>
    <phoneticPr fontId="11"/>
  </si>
  <si>
    <t>道越　良治</t>
    <rPh sb="0" eb="2">
      <t>ミチコシ</t>
    </rPh>
    <rPh sb="3" eb="5">
      <t>リョウジ</t>
    </rPh>
    <phoneticPr fontId="11"/>
  </si>
  <si>
    <t>全石川B</t>
    <rPh sb="0" eb="1">
      <t>ゼン</t>
    </rPh>
    <rPh sb="1" eb="3">
      <t>イシカワ</t>
    </rPh>
    <phoneticPr fontId="11"/>
  </si>
  <si>
    <t>山本真理子</t>
    <rPh sb="0" eb="2">
      <t>ヤマモト</t>
    </rPh>
    <rPh sb="2" eb="5">
      <t>マリコ</t>
    </rPh>
    <phoneticPr fontId="11"/>
  </si>
  <si>
    <t>下野　祐子</t>
    <rPh sb="0" eb="2">
      <t>シモノ</t>
    </rPh>
    <rPh sb="3" eb="5">
      <t>ユウコ</t>
    </rPh>
    <phoneticPr fontId="11"/>
  </si>
  <si>
    <t>大浦　美紀</t>
    <rPh sb="0" eb="2">
      <t>オオウラ</t>
    </rPh>
    <rPh sb="3" eb="5">
      <t>ミキ</t>
    </rPh>
    <phoneticPr fontId="11"/>
  </si>
  <si>
    <t>坂井A</t>
    <rPh sb="0" eb="2">
      <t>サカイ</t>
    </rPh>
    <phoneticPr fontId="11"/>
  </si>
  <si>
    <t>辻橋美知子</t>
    <rPh sb="0" eb="2">
      <t>ツジハシ</t>
    </rPh>
    <rPh sb="2" eb="5">
      <t>ミチコ</t>
    </rPh>
    <phoneticPr fontId="11"/>
  </si>
  <si>
    <t>中村　直子</t>
    <rPh sb="0" eb="2">
      <t>ナカムラ</t>
    </rPh>
    <rPh sb="3" eb="5">
      <t>ナオコ</t>
    </rPh>
    <phoneticPr fontId="11"/>
  </si>
  <si>
    <t>辻橋　肇</t>
    <rPh sb="0" eb="2">
      <t>ツジハシ</t>
    </rPh>
    <rPh sb="3" eb="4">
      <t>ハジメ</t>
    </rPh>
    <phoneticPr fontId="11"/>
  </si>
  <si>
    <t>第47回</t>
    <rPh sb="0" eb="1">
      <t>ダイ</t>
    </rPh>
    <rPh sb="3" eb="4">
      <t>カイ</t>
    </rPh>
    <phoneticPr fontId="11"/>
  </si>
  <si>
    <t>蔵本　修司</t>
    <rPh sb="0" eb="2">
      <t>クラモト</t>
    </rPh>
    <rPh sb="3" eb="5">
      <t>シュウジ</t>
    </rPh>
    <phoneticPr fontId="11"/>
  </si>
  <si>
    <t>北野　雅彦</t>
    <rPh sb="0" eb="2">
      <t>キタノ</t>
    </rPh>
    <rPh sb="3" eb="5">
      <t>マサヒコ</t>
    </rPh>
    <phoneticPr fontId="11"/>
  </si>
  <si>
    <t>本郷　幸宏</t>
    <rPh sb="0" eb="2">
      <t>ホンゴウ</t>
    </rPh>
    <rPh sb="3" eb="5">
      <t>ユキヒロ</t>
    </rPh>
    <phoneticPr fontId="11"/>
  </si>
  <si>
    <t>奥　　時男</t>
    <rPh sb="0" eb="1">
      <t>オク</t>
    </rPh>
    <rPh sb="3" eb="5">
      <t>トキオ</t>
    </rPh>
    <phoneticPr fontId="11"/>
  </si>
  <si>
    <t>全富山C</t>
    <rPh sb="0" eb="3">
      <t>ゼントヤマ</t>
    </rPh>
    <phoneticPr fontId="11"/>
  </si>
  <si>
    <t>要門　美規</t>
    <rPh sb="0" eb="1">
      <t>カナメ</t>
    </rPh>
    <rPh sb="1" eb="2">
      <t>モン</t>
    </rPh>
    <rPh sb="3" eb="4">
      <t>ミ</t>
    </rPh>
    <rPh sb="4" eb="5">
      <t>ノリ</t>
    </rPh>
    <phoneticPr fontId="11"/>
  </si>
  <si>
    <t>大林登志美</t>
    <rPh sb="0" eb="2">
      <t>オオバヤシ</t>
    </rPh>
    <rPh sb="2" eb="5">
      <t>トシミ</t>
    </rPh>
    <phoneticPr fontId="11"/>
  </si>
  <si>
    <t>久保　律子</t>
    <rPh sb="0" eb="2">
      <t>クボ</t>
    </rPh>
    <rPh sb="3" eb="5">
      <t>リツコ</t>
    </rPh>
    <phoneticPr fontId="11"/>
  </si>
  <si>
    <t>第48回</t>
    <rPh sb="0" eb="1">
      <t>ダイ</t>
    </rPh>
    <rPh sb="3" eb="4">
      <t>カイ</t>
    </rPh>
    <phoneticPr fontId="11"/>
  </si>
  <si>
    <t>鹿島町A</t>
    <rPh sb="0" eb="2">
      <t>カシマ</t>
    </rPh>
    <rPh sb="2" eb="3">
      <t>マチ</t>
    </rPh>
    <phoneticPr fontId="11"/>
  </si>
  <si>
    <t>奥　　時雄</t>
    <rPh sb="0" eb="1">
      <t>オク</t>
    </rPh>
    <rPh sb="3" eb="5">
      <t>トキオ</t>
    </rPh>
    <phoneticPr fontId="11"/>
  </si>
  <si>
    <t>全石川C</t>
    <rPh sb="0" eb="1">
      <t>ゼン</t>
    </rPh>
    <rPh sb="1" eb="3">
      <t>イシカワ</t>
    </rPh>
    <phoneticPr fontId="11"/>
  </si>
  <si>
    <t>小西　雅喜</t>
    <rPh sb="0" eb="2">
      <t>コニシ</t>
    </rPh>
    <rPh sb="3" eb="5">
      <t>マサキ</t>
    </rPh>
    <phoneticPr fontId="11"/>
  </si>
  <si>
    <t>中谷　隆一</t>
    <rPh sb="0" eb="1">
      <t>ナカ</t>
    </rPh>
    <rPh sb="1" eb="2">
      <t>タニ</t>
    </rPh>
    <rPh sb="3" eb="5">
      <t>リュウイチ</t>
    </rPh>
    <phoneticPr fontId="11"/>
  </si>
  <si>
    <t>魚津</t>
    <rPh sb="0" eb="1">
      <t>サカナ</t>
    </rPh>
    <rPh sb="1" eb="2">
      <t>ツ</t>
    </rPh>
    <phoneticPr fontId="11"/>
  </si>
  <si>
    <t>仲俣　康喜</t>
    <rPh sb="0" eb="2">
      <t>ナカマタ</t>
    </rPh>
    <rPh sb="3" eb="4">
      <t>ヤスシ</t>
    </rPh>
    <rPh sb="4" eb="5">
      <t>キ</t>
    </rPh>
    <phoneticPr fontId="11"/>
  </si>
  <si>
    <t>守谷　喜博</t>
    <rPh sb="0" eb="2">
      <t>モリヤ</t>
    </rPh>
    <rPh sb="3" eb="5">
      <t>ヨシヒロ</t>
    </rPh>
    <phoneticPr fontId="11"/>
  </si>
  <si>
    <t>吉野　喜則</t>
    <rPh sb="0" eb="2">
      <t>ヨシノ</t>
    </rPh>
    <rPh sb="3" eb="5">
      <t>ヨシノリ</t>
    </rPh>
    <phoneticPr fontId="11"/>
  </si>
  <si>
    <t>第49回</t>
    <rPh sb="0" eb="1">
      <t>ダイ</t>
    </rPh>
    <rPh sb="3" eb="4">
      <t>カイ</t>
    </rPh>
    <phoneticPr fontId="11"/>
  </si>
  <si>
    <t>全富山D</t>
    <rPh sb="0" eb="1">
      <t>ゼン</t>
    </rPh>
    <rPh sb="1" eb="3">
      <t>トヤマ</t>
    </rPh>
    <phoneticPr fontId="11"/>
  </si>
  <si>
    <t>岡本　暁徳</t>
    <rPh sb="0" eb="2">
      <t>オカモト</t>
    </rPh>
    <rPh sb="3" eb="4">
      <t>アカツキ</t>
    </rPh>
    <rPh sb="4" eb="5">
      <t>トク</t>
    </rPh>
    <phoneticPr fontId="11"/>
  </si>
  <si>
    <t>平田　峰進</t>
    <rPh sb="0" eb="2">
      <t>ヒラタ</t>
    </rPh>
    <rPh sb="3" eb="4">
      <t>ミネ</t>
    </rPh>
    <rPh sb="4" eb="5">
      <t>ススム</t>
    </rPh>
    <phoneticPr fontId="11"/>
  </si>
  <si>
    <t>高岡　真人</t>
    <rPh sb="0" eb="2">
      <t>タカオカ</t>
    </rPh>
    <rPh sb="3" eb="5">
      <t>ナオト</t>
    </rPh>
    <phoneticPr fontId="11"/>
  </si>
  <si>
    <t>全福井A</t>
    <rPh sb="0" eb="1">
      <t>ゼン</t>
    </rPh>
    <rPh sb="1" eb="3">
      <t>フクイ</t>
    </rPh>
    <phoneticPr fontId="11"/>
  </si>
  <si>
    <t>山崎　初蔵</t>
    <rPh sb="0" eb="2">
      <t>ヤマザキ</t>
    </rPh>
    <rPh sb="3" eb="4">
      <t>ハツ</t>
    </rPh>
    <rPh sb="4" eb="5">
      <t>クラ</t>
    </rPh>
    <phoneticPr fontId="11"/>
  </si>
  <si>
    <t>辻本　一昭</t>
    <rPh sb="0" eb="2">
      <t>ツジモト</t>
    </rPh>
    <rPh sb="3" eb="4">
      <t>イチ</t>
    </rPh>
    <rPh sb="4" eb="5">
      <t>アキラ</t>
    </rPh>
    <phoneticPr fontId="11"/>
  </si>
  <si>
    <t>野作　忠男</t>
    <rPh sb="0" eb="1">
      <t>ノ</t>
    </rPh>
    <rPh sb="1" eb="2">
      <t>サク</t>
    </rPh>
    <rPh sb="3" eb="5">
      <t>タダオ</t>
    </rPh>
    <phoneticPr fontId="11"/>
  </si>
  <si>
    <t>咲川　雅敏</t>
    <rPh sb="0" eb="1">
      <t>サキ</t>
    </rPh>
    <rPh sb="1" eb="2">
      <t>カワ</t>
    </rPh>
    <rPh sb="3" eb="5">
      <t>マサトシ</t>
    </rPh>
    <phoneticPr fontId="11"/>
  </si>
  <si>
    <t>谷内　正博</t>
    <rPh sb="0" eb="2">
      <t>ヤチ</t>
    </rPh>
    <rPh sb="3" eb="5">
      <t>マサヒロ</t>
    </rPh>
    <phoneticPr fontId="11"/>
  </si>
  <si>
    <t>第50回</t>
    <rPh sb="0" eb="1">
      <t>ダイ</t>
    </rPh>
    <rPh sb="3" eb="4">
      <t>カイ</t>
    </rPh>
    <phoneticPr fontId="11"/>
  </si>
  <si>
    <t>小松市弓道場</t>
    <rPh sb="0" eb="3">
      <t>コマツシ</t>
    </rPh>
    <rPh sb="3" eb="5">
      <t>キュウドウ</t>
    </rPh>
    <rPh sb="5" eb="6">
      <t>バ</t>
    </rPh>
    <phoneticPr fontId="11"/>
  </si>
  <si>
    <t>全富山A</t>
    <rPh sb="0" eb="3">
      <t>ゼントヤマ</t>
    </rPh>
    <phoneticPr fontId="11"/>
  </si>
  <si>
    <t>萩原　祥人</t>
    <rPh sb="0" eb="2">
      <t>ハギハラ</t>
    </rPh>
    <phoneticPr fontId="11"/>
  </si>
  <si>
    <t>吉田　昌平</t>
    <rPh sb="0" eb="2">
      <t>ヨシタ</t>
    </rPh>
    <rPh sb="3" eb="5">
      <t>ショウヘイ</t>
    </rPh>
    <phoneticPr fontId="11"/>
  </si>
  <si>
    <t>中條　大輔</t>
    <rPh sb="0" eb="2">
      <t>チュウジョウ</t>
    </rPh>
    <rPh sb="3" eb="5">
      <t>ダイスケ</t>
    </rPh>
    <phoneticPr fontId="11"/>
  </si>
  <si>
    <t>金学院大A</t>
    <rPh sb="0" eb="1">
      <t>キン</t>
    </rPh>
    <rPh sb="1" eb="4">
      <t>ガクインダイ</t>
    </rPh>
    <phoneticPr fontId="11"/>
  </si>
  <si>
    <t>角田　真人</t>
    <rPh sb="0" eb="2">
      <t>カドタ</t>
    </rPh>
    <rPh sb="3" eb="5">
      <t>ナオト</t>
    </rPh>
    <phoneticPr fontId="11"/>
  </si>
  <si>
    <t>小川　翔平</t>
    <rPh sb="0" eb="2">
      <t>オガワ</t>
    </rPh>
    <rPh sb="3" eb="5">
      <t>ショウヘイ</t>
    </rPh>
    <phoneticPr fontId="11"/>
  </si>
  <si>
    <t>宮島　誉弘</t>
    <rPh sb="0" eb="2">
      <t>ミヤジマ</t>
    </rPh>
    <rPh sb="3" eb="4">
      <t>ホマレ</t>
    </rPh>
    <rPh sb="4" eb="5">
      <t>ヒロシ</t>
    </rPh>
    <phoneticPr fontId="11"/>
  </si>
  <si>
    <t>第51回</t>
    <rPh sb="0" eb="1">
      <t>ダイ</t>
    </rPh>
    <rPh sb="3" eb="4">
      <t>カイ</t>
    </rPh>
    <phoneticPr fontId="11"/>
  </si>
  <si>
    <t>友安　正人</t>
    <rPh sb="0" eb="2">
      <t>トモヤス</t>
    </rPh>
    <rPh sb="3" eb="5">
      <t>マサト</t>
    </rPh>
    <phoneticPr fontId="11"/>
  </si>
  <si>
    <t>全石川E</t>
    <rPh sb="0" eb="1">
      <t>ゼン</t>
    </rPh>
    <rPh sb="1" eb="3">
      <t>イシカワ</t>
    </rPh>
    <phoneticPr fontId="11"/>
  </si>
  <si>
    <t>長瀬　博之</t>
    <rPh sb="0" eb="2">
      <t>ナガセ</t>
    </rPh>
    <rPh sb="3" eb="5">
      <t>ヒロユキ</t>
    </rPh>
    <phoneticPr fontId="11"/>
  </si>
  <si>
    <t>樂満　仁志</t>
    <rPh sb="0" eb="2">
      <t>ラクマン</t>
    </rPh>
    <rPh sb="3" eb="5">
      <t>ヒトシ</t>
    </rPh>
    <phoneticPr fontId="11"/>
  </si>
  <si>
    <t>第52回</t>
    <rPh sb="0" eb="1">
      <t>ダイ</t>
    </rPh>
    <rPh sb="3" eb="4">
      <t>カイ</t>
    </rPh>
    <phoneticPr fontId="11"/>
  </si>
  <si>
    <t>鯖江市弓道場</t>
    <rPh sb="0" eb="2">
      <t>サバエ</t>
    </rPh>
    <rPh sb="2" eb="3">
      <t>シ</t>
    </rPh>
    <rPh sb="3" eb="5">
      <t>キュウドウ</t>
    </rPh>
    <rPh sb="5" eb="6">
      <t>バ</t>
    </rPh>
    <phoneticPr fontId="11"/>
  </si>
  <si>
    <t>前田　三男</t>
    <rPh sb="0" eb="2">
      <t>マエダ</t>
    </rPh>
    <rPh sb="3" eb="5">
      <t>ミツオ</t>
    </rPh>
    <phoneticPr fontId="11"/>
  </si>
  <si>
    <t>吉岡真太郎</t>
    <rPh sb="0" eb="2">
      <t>ヨシオカ</t>
    </rPh>
    <rPh sb="2" eb="5">
      <t>シンタロウ</t>
    </rPh>
    <phoneticPr fontId="11"/>
  </si>
  <si>
    <t>二木　喜光</t>
    <rPh sb="0" eb="2">
      <t>フタギ</t>
    </rPh>
    <rPh sb="3" eb="5">
      <t>ヨシミツ</t>
    </rPh>
    <phoneticPr fontId="11"/>
  </si>
  <si>
    <t>全富山B</t>
    <rPh sb="0" eb="3">
      <t>ゼントヤマ</t>
    </rPh>
    <phoneticPr fontId="11"/>
  </si>
  <si>
    <t>酒井奈津子</t>
    <rPh sb="0" eb="2">
      <t>サカイ</t>
    </rPh>
    <rPh sb="2" eb="5">
      <t>ナツコ</t>
    </rPh>
    <phoneticPr fontId="11"/>
  </si>
  <si>
    <t>全福井C</t>
    <rPh sb="0" eb="1">
      <t>ゼン</t>
    </rPh>
    <rPh sb="1" eb="3">
      <t>フクイ</t>
    </rPh>
    <phoneticPr fontId="11"/>
  </si>
  <si>
    <t>山下　忠夫</t>
    <rPh sb="0" eb="2">
      <t>ヤマシタ</t>
    </rPh>
    <rPh sb="3" eb="5">
      <t>タダオ</t>
    </rPh>
    <phoneticPr fontId="11"/>
  </si>
  <si>
    <t>岩見みつえ</t>
    <rPh sb="0" eb="2">
      <t>イワミ</t>
    </rPh>
    <phoneticPr fontId="11"/>
  </si>
  <si>
    <t>藤井　伸久</t>
    <rPh sb="0" eb="2">
      <t>フジイ</t>
    </rPh>
    <rPh sb="3" eb="5">
      <t>ノブヒサ</t>
    </rPh>
    <phoneticPr fontId="11"/>
  </si>
  <si>
    <t>第53回</t>
    <rPh sb="0" eb="1">
      <t>ダイ</t>
    </rPh>
    <rPh sb="3" eb="4">
      <t>カイ</t>
    </rPh>
    <phoneticPr fontId="11"/>
  </si>
  <si>
    <t>針山　友絵</t>
    <rPh sb="0" eb="2">
      <t>ハリヤマ</t>
    </rPh>
    <rPh sb="3" eb="4">
      <t>トモ</t>
    </rPh>
    <rPh sb="4" eb="5">
      <t>エ</t>
    </rPh>
    <phoneticPr fontId="11"/>
  </si>
  <si>
    <t>山下　香</t>
    <rPh sb="0" eb="2">
      <t>ヤマシタ</t>
    </rPh>
    <rPh sb="3" eb="4">
      <t>カオリ</t>
    </rPh>
    <phoneticPr fontId="11"/>
  </si>
  <si>
    <t>大塚　祐子</t>
    <rPh sb="0" eb="2">
      <t>オオツカ</t>
    </rPh>
    <rPh sb="3" eb="5">
      <t>ユウコ</t>
    </rPh>
    <phoneticPr fontId="11"/>
  </si>
  <si>
    <t>南　　祥裕</t>
    <rPh sb="0" eb="1">
      <t>ミナミ</t>
    </rPh>
    <rPh sb="3" eb="4">
      <t>ショウ</t>
    </rPh>
    <rPh sb="4" eb="5">
      <t>ユウ</t>
    </rPh>
    <phoneticPr fontId="11"/>
  </si>
  <si>
    <t>杉田　拓海</t>
    <rPh sb="0" eb="2">
      <t>スギタ</t>
    </rPh>
    <rPh sb="3" eb="4">
      <t>タク</t>
    </rPh>
    <rPh sb="4" eb="5">
      <t>ウミ</t>
    </rPh>
    <phoneticPr fontId="11"/>
  </si>
  <si>
    <t>第54回</t>
    <rPh sb="0" eb="1">
      <t>ダイ</t>
    </rPh>
    <rPh sb="3" eb="4">
      <t>カイ</t>
    </rPh>
    <phoneticPr fontId="11"/>
  </si>
  <si>
    <t>射水市大島弓道場</t>
    <rPh sb="0" eb="2">
      <t>イミズ</t>
    </rPh>
    <rPh sb="2" eb="3">
      <t>シ</t>
    </rPh>
    <rPh sb="3" eb="5">
      <t>オオシマ</t>
    </rPh>
    <rPh sb="5" eb="8">
      <t>キュウドウバ</t>
    </rPh>
    <phoneticPr fontId="11"/>
  </si>
  <si>
    <t>濱田　敦子</t>
    <rPh sb="0" eb="2">
      <t>ハマダ</t>
    </rPh>
    <rPh sb="3" eb="5">
      <t>アツコ</t>
    </rPh>
    <phoneticPr fontId="11"/>
  </si>
  <si>
    <t>第55回</t>
    <rPh sb="0" eb="1">
      <t>ダイ</t>
    </rPh>
    <rPh sb="3" eb="4">
      <t>カイ</t>
    </rPh>
    <phoneticPr fontId="11"/>
  </si>
  <si>
    <t>寺角　和子</t>
    <rPh sb="0" eb="1">
      <t>テラ</t>
    </rPh>
    <rPh sb="1" eb="2">
      <t>ツノ</t>
    </rPh>
    <rPh sb="3" eb="5">
      <t>カズコ</t>
    </rPh>
    <phoneticPr fontId="11"/>
  </si>
  <si>
    <t>越前町B</t>
    <rPh sb="0" eb="3">
      <t>エチゼンマチ</t>
    </rPh>
    <phoneticPr fontId="11"/>
  </si>
  <si>
    <t>木下　昭代</t>
    <rPh sb="0" eb="2">
      <t>キノシタ</t>
    </rPh>
    <rPh sb="3" eb="4">
      <t>アキ</t>
    </rPh>
    <rPh sb="4" eb="5">
      <t>ヨ</t>
    </rPh>
    <phoneticPr fontId="11"/>
  </si>
  <si>
    <t>天谷　信幸</t>
    <rPh sb="0" eb="2">
      <t>アマヤ</t>
    </rPh>
    <rPh sb="3" eb="5">
      <t>ノブユキ</t>
    </rPh>
    <phoneticPr fontId="11"/>
  </si>
  <si>
    <t>藤原　綱蔵</t>
    <rPh sb="0" eb="2">
      <t>フジハラ</t>
    </rPh>
    <rPh sb="3" eb="4">
      <t>ツナ</t>
    </rPh>
    <rPh sb="4" eb="5">
      <t>クラ</t>
    </rPh>
    <phoneticPr fontId="11"/>
  </si>
  <si>
    <t>柏　　優貴</t>
    <rPh sb="0" eb="1">
      <t>カシワ</t>
    </rPh>
    <rPh sb="3" eb="4">
      <t>ユウ</t>
    </rPh>
    <rPh sb="4" eb="5">
      <t>キ</t>
    </rPh>
    <phoneticPr fontId="11"/>
  </si>
  <si>
    <t>第56回</t>
    <rPh sb="0" eb="1">
      <t>ダイ</t>
    </rPh>
    <rPh sb="3" eb="4">
      <t>カイ</t>
    </rPh>
    <phoneticPr fontId="11"/>
  </si>
  <si>
    <t>山崎　外治</t>
    <rPh sb="0" eb="2">
      <t>ヤマザキ</t>
    </rPh>
    <rPh sb="3" eb="4">
      <t>ソト</t>
    </rPh>
    <rPh sb="4" eb="5">
      <t>ジ</t>
    </rPh>
    <phoneticPr fontId="11"/>
  </si>
  <si>
    <t>田野　翔</t>
    <rPh sb="0" eb="2">
      <t>タノ</t>
    </rPh>
    <rPh sb="3" eb="4">
      <t>ショウ</t>
    </rPh>
    <phoneticPr fontId="11"/>
  </si>
  <si>
    <t>坂東　誠二</t>
    <rPh sb="0" eb="2">
      <t>バンドウ</t>
    </rPh>
    <rPh sb="3" eb="5">
      <t>セイジ</t>
    </rPh>
    <phoneticPr fontId="11"/>
  </si>
  <si>
    <t>羽柴　祐浩</t>
    <rPh sb="0" eb="2">
      <t>ハシバ</t>
    </rPh>
    <rPh sb="3" eb="4">
      <t>ユウ</t>
    </rPh>
    <rPh sb="4" eb="5">
      <t>ヒロシ</t>
    </rPh>
    <phoneticPr fontId="11"/>
  </si>
  <si>
    <t>牧石　祥平</t>
    <rPh sb="0" eb="2">
      <t>マキイシ</t>
    </rPh>
    <rPh sb="3" eb="4">
      <t>ショウ</t>
    </rPh>
    <rPh sb="4" eb="5">
      <t>タイラ</t>
    </rPh>
    <phoneticPr fontId="11"/>
  </si>
  <si>
    <t>第57回</t>
    <rPh sb="0" eb="1">
      <t>ダイ</t>
    </rPh>
    <rPh sb="3" eb="4">
      <t>カイ</t>
    </rPh>
    <phoneticPr fontId="11"/>
  </si>
  <si>
    <t>矢野　優</t>
    <rPh sb="0" eb="2">
      <t>ヤノ</t>
    </rPh>
    <rPh sb="3" eb="4">
      <t>ユウ</t>
    </rPh>
    <phoneticPr fontId="11"/>
  </si>
  <si>
    <t>全富山E</t>
    <rPh sb="0" eb="3">
      <t>ゼントヤマ</t>
    </rPh>
    <phoneticPr fontId="11"/>
  </si>
  <si>
    <t>菊地真理子</t>
    <rPh sb="0" eb="2">
      <t>キクチ</t>
    </rPh>
    <rPh sb="2" eb="5">
      <t>マリコ</t>
    </rPh>
    <phoneticPr fontId="11"/>
  </si>
  <si>
    <t>高岡　真人</t>
    <rPh sb="0" eb="2">
      <t>タカオカ</t>
    </rPh>
    <rPh sb="3" eb="5">
      <t>マサト</t>
    </rPh>
    <phoneticPr fontId="11"/>
  </si>
  <si>
    <t>第58回</t>
    <rPh sb="0" eb="1">
      <t>ダイ</t>
    </rPh>
    <rPh sb="3" eb="4">
      <t>カイ</t>
    </rPh>
    <phoneticPr fontId="11"/>
  </si>
  <si>
    <t>西田　義人</t>
    <rPh sb="0" eb="2">
      <t>ニシタ</t>
    </rPh>
    <rPh sb="3" eb="5">
      <t>ヨシト</t>
    </rPh>
    <phoneticPr fontId="11"/>
  </si>
  <si>
    <t>奥村　恭史</t>
    <rPh sb="0" eb="2">
      <t>オクムラ</t>
    </rPh>
    <rPh sb="3" eb="5">
      <t>ヤスシ</t>
    </rPh>
    <phoneticPr fontId="11"/>
  </si>
  <si>
    <t>北市　誠</t>
    <rPh sb="0" eb="2">
      <t>キタイチ</t>
    </rPh>
    <rPh sb="3" eb="4">
      <t>マコト</t>
    </rPh>
    <phoneticPr fontId="11"/>
  </si>
  <si>
    <t>福井大学C</t>
    <rPh sb="0" eb="2">
      <t>フクイ</t>
    </rPh>
    <rPh sb="2" eb="4">
      <t>ダイガク</t>
    </rPh>
    <phoneticPr fontId="11"/>
  </si>
  <si>
    <t>須藤　篤志</t>
    <rPh sb="0" eb="2">
      <t>スドウ</t>
    </rPh>
    <rPh sb="3" eb="4">
      <t>アツシ</t>
    </rPh>
    <rPh sb="4" eb="5">
      <t>シ</t>
    </rPh>
    <phoneticPr fontId="11"/>
  </si>
  <si>
    <t>小林　正司</t>
    <rPh sb="0" eb="2">
      <t>コバヤシ</t>
    </rPh>
    <rPh sb="3" eb="5">
      <t>ショウジ</t>
    </rPh>
    <phoneticPr fontId="11"/>
  </si>
  <si>
    <t>山内　翔太</t>
    <rPh sb="0" eb="2">
      <t>ヤマウチ</t>
    </rPh>
    <rPh sb="3" eb="5">
      <t>ショウタ</t>
    </rPh>
    <phoneticPr fontId="11"/>
  </si>
  <si>
    <t>第59回</t>
    <rPh sb="0" eb="1">
      <t>ダイ</t>
    </rPh>
    <rPh sb="3" eb="4">
      <t>カイ</t>
    </rPh>
    <phoneticPr fontId="11"/>
  </si>
  <si>
    <t>水橋美喜夫</t>
    <rPh sb="0" eb="5">
      <t>ミズハシミキオ</t>
    </rPh>
    <phoneticPr fontId="11"/>
  </si>
  <si>
    <t>全石川F</t>
    <rPh sb="0" eb="1">
      <t>ゼン</t>
    </rPh>
    <rPh sb="1" eb="3">
      <t>イシカワ</t>
    </rPh>
    <phoneticPr fontId="11"/>
  </si>
  <si>
    <t>川田　綾夏</t>
    <rPh sb="0" eb="2">
      <t>カワタ</t>
    </rPh>
    <rPh sb="3" eb="4">
      <t>アヤ</t>
    </rPh>
    <rPh sb="4" eb="5">
      <t>ナツ</t>
    </rPh>
    <phoneticPr fontId="11"/>
  </si>
  <si>
    <t>荒木　崇博</t>
    <rPh sb="0" eb="2">
      <t>アラキ</t>
    </rPh>
    <rPh sb="3" eb="4">
      <t>タカシ</t>
    </rPh>
    <rPh sb="4" eb="5">
      <t>ヒロシ</t>
    </rPh>
    <phoneticPr fontId="11"/>
  </si>
  <si>
    <t>第60回</t>
    <rPh sb="0" eb="1">
      <t>ダイ</t>
    </rPh>
    <rPh sb="3" eb="4">
      <t>カイ</t>
    </rPh>
    <phoneticPr fontId="11"/>
  </si>
  <si>
    <t>岡本　　仁</t>
    <rPh sb="0" eb="2">
      <t>オカモト</t>
    </rPh>
    <rPh sb="4" eb="5">
      <t>ジン</t>
    </rPh>
    <phoneticPr fontId="11"/>
  </si>
  <si>
    <t>野田　明弘</t>
    <rPh sb="0" eb="1">
      <t>ノ</t>
    </rPh>
    <rPh sb="1" eb="2">
      <t>タ</t>
    </rPh>
    <rPh sb="3" eb="5">
      <t>アキヒロ</t>
    </rPh>
    <phoneticPr fontId="11"/>
  </si>
  <si>
    <t>松原　剛志</t>
    <rPh sb="0" eb="2">
      <t>マツバラ</t>
    </rPh>
    <rPh sb="3" eb="5">
      <t>タケシ</t>
    </rPh>
    <phoneticPr fontId="11"/>
  </si>
  <si>
    <t>山本　孝夫</t>
    <rPh sb="0" eb="2">
      <t>ヤマモト</t>
    </rPh>
    <rPh sb="3" eb="5">
      <t>タカオ</t>
    </rPh>
    <phoneticPr fontId="11"/>
  </si>
  <si>
    <t>浅妻　良太</t>
    <rPh sb="0" eb="2">
      <t>アサツマ</t>
    </rPh>
    <rPh sb="3" eb="5">
      <t>リョウタ</t>
    </rPh>
    <phoneticPr fontId="11"/>
  </si>
  <si>
    <t>定政　晶</t>
    <rPh sb="0" eb="1">
      <t>テイ</t>
    </rPh>
    <rPh sb="1" eb="2">
      <t>マサ</t>
    </rPh>
    <rPh sb="3" eb="4">
      <t>アキラ</t>
    </rPh>
    <phoneticPr fontId="11"/>
  </si>
  <si>
    <t>越前市B</t>
    <rPh sb="0" eb="3">
      <t>エチゼンシ</t>
    </rPh>
    <phoneticPr fontId="11"/>
  </si>
  <si>
    <t>宇野　正樹</t>
    <rPh sb="0" eb="2">
      <t>ウノ</t>
    </rPh>
    <rPh sb="3" eb="5">
      <t>マサキ</t>
    </rPh>
    <phoneticPr fontId="11"/>
  </si>
  <si>
    <t>小畑　泰夫</t>
    <rPh sb="0" eb="2">
      <t>コバタ</t>
    </rPh>
    <rPh sb="3" eb="5">
      <t>ヤスオ</t>
    </rPh>
    <phoneticPr fontId="11"/>
  </si>
  <si>
    <t>増田　弘幸</t>
    <rPh sb="0" eb="2">
      <t>マスタ</t>
    </rPh>
    <rPh sb="3" eb="4">
      <t>ヒロシ</t>
    </rPh>
    <rPh sb="4" eb="5">
      <t>ユキ</t>
    </rPh>
    <phoneticPr fontId="11"/>
  </si>
  <si>
    <t>第61回</t>
    <rPh sb="0" eb="1">
      <t>ダイ</t>
    </rPh>
    <rPh sb="3" eb="4">
      <t>カイ</t>
    </rPh>
    <phoneticPr fontId="11"/>
  </si>
  <si>
    <t>滝沢　勇馬</t>
    <rPh sb="0" eb="2">
      <t>タキザワ</t>
    </rPh>
    <rPh sb="3" eb="5">
      <t>ユウマ</t>
    </rPh>
    <phoneticPr fontId="11"/>
  </si>
  <si>
    <t>長岡　英伸</t>
    <rPh sb="0" eb="2">
      <t>ナガオカ</t>
    </rPh>
    <rPh sb="3" eb="5">
      <t>エイシン</t>
    </rPh>
    <phoneticPr fontId="11"/>
  </si>
  <si>
    <t>全福井D</t>
    <rPh sb="0" eb="1">
      <t>ゼン</t>
    </rPh>
    <rPh sb="1" eb="3">
      <t>フクイ</t>
    </rPh>
    <phoneticPr fontId="11"/>
  </si>
  <si>
    <t>谷口　裕耶</t>
    <rPh sb="0" eb="2">
      <t>タニグチ</t>
    </rPh>
    <rPh sb="3" eb="4">
      <t>ユウ</t>
    </rPh>
    <rPh sb="4" eb="5">
      <t>ヤ</t>
    </rPh>
    <phoneticPr fontId="11"/>
  </si>
  <si>
    <t>岡田　慎治</t>
    <rPh sb="0" eb="2">
      <t>オカダ</t>
    </rPh>
    <rPh sb="3" eb="5">
      <t>シンジ</t>
    </rPh>
    <phoneticPr fontId="11"/>
  </si>
  <si>
    <t>竹内　一満</t>
    <rPh sb="0" eb="2">
      <t>タケウチ</t>
    </rPh>
    <rPh sb="3" eb="4">
      <t>イチ</t>
    </rPh>
    <rPh sb="4" eb="5">
      <t>マン</t>
    </rPh>
    <phoneticPr fontId="11"/>
  </si>
  <si>
    <t>柏屋　光栄</t>
    <rPh sb="0" eb="2">
      <t>カシワヤ</t>
    </rPh>
    <rPh sb="3" eb="5">
      <t>コウエイ</t>
    </rPh>
    <phoneticPr fontId="11"/>
  </si>
  <si>
    <t>第62回</t>
    <rPh sb="0" eb="1">
      <t>ダイ</t>
    </rPh>
    <rPh sb="3" eb="4">
      <t>カイ</t>
    </rPh>
    <phoneticPr fontId="11"/>
  </si>
  <si>
    <t>江田　浩二</t>
    <rPh sb="0" eb="2">
      <t>エダ</t>
    </rPh>
    <rPh sb="3" eb="5">
      <t>コウジ</t>
    </rPh>
    <phoneticPr fontId="11"/>
  </si>
  <si>
    <t>藤田　雄輝</t>
    <rPh sb="0" eb="2">
      <t>フジタ</t>
    </rPh>
    <rPh sb="3" eb="4">
      <t>オス</t>
    </rPh>
    <rPh sb="4" eb="5">
      <t>テル</t>
    </rPh>
    <phoneticPr fontId="11"/>
  </si>
  <si>
    <t>後藤　嵩幸</t>
    <rPh sb="0" eb="2">
      <t>ゴトウ</t>
    </rPh>
    <rPh sb="3" eb="4">
      <t>カサ</t>
    </rPh>
    <rPh sb="4" eb="5">
      <t>ユキ</t>
    </rPh>
    <phoneticPr fontId="11"/>
  </si>
  <si>
    <t>和田　昌樹</t>
    <rPh sb="0" eb="2">
      <t>ワダ</t>
    </rPh>
    <rPh sb="3" eb="4">
      <t>アキラ</t>
    </rPh>
    <rPh sb="4" eb="5">
      <t>キ</t>
    </rPh>
    <phoneticPr fontId="11"/>
  </si>
  <si>
    <t>第63回</t>
    <rPh sb="0" eb="1">
      <t>ダイ</t>
    </rPh>
    <rPh sb="3" eb="4">
      <t>カイ</t>
    </rPh>
    <phoneticPr fontId="11"/>
  </si>
  <si>
    <t>県営富山弓道場</t>
    <rPh sb="0" eb="1">
      <t>ケン</t>
    </rPh>
    <rPh sb="1" eb="2">
      <t>エイ</t>
    </rPh>
    <rPh sb="2" eb="4">
      <t>トヤマ</t>
    </rPh>
    <rPh sb="4" eb="6">
      <t>キュウドウ</t>
    </rPh>
    <rPh sb="6" eb="7">
      <t>バ</t>
    </rPh>
    <phoneticPr fontId="11"/>
  </si>
  <si>
    <t>友安　正人</t>
    <rPh sb="0" eb="2">
      <t>トモヤス</t>
    </rPh>
    <rPh sb="3" eb="5">
      <t>マサト</t>
    </rPh>
    <phoneticPr fontId="2"/>
  </si>
  <si>
    <t>江田　浩二</t>
    <rPh sb="0" eb="2">
      <t>エダ</t>
    </rPh>
    <rPh sb="3" eb="5">
      <t>コウジ</t>
    </rPh>
    <phoneticPr fontId="2"/>
  </si>
  <si>
    <t>曽山　良和</t>
    <rPh sb="0" eb="2">
      <t>ソヤマ</t>
    </rPh>
    <rPh sb="3" eb="5">
      <t>ヨシカズ</t>
    </rPh>
    <phoneticPr fontId="2"/>
  </si>
  <si>
    <t>山口　千春</t>
    <rPh sb="0" eb="2">
      <t>ヤマグチ</t>
    </rPh>
    <rPh sb="3" eb="5">
      <t>チハル</t>
    </rPh>
    <phoneticPr fontId="2"/>
  </si>
  <si>
    <t>越能　公子</t>
    <rPh sb="0" eb="2">
      <t>コシノ</t>
    </rPh>
    <rPh sb="3" eb="5">
      <t>キミコ</t>
    </rPh>
    <phoneticPr fontId="2"/>
  </si>
  <si>
    <t>中村　裕美</t>
    <rPh sb="0" eb="2">
      <t>ナカムラ</t>
    </rPh>
    <rPh sb="3" eb="5">
      <t>ユミ</t>
    </rPh>
    <phoneticPr fontId="2"/>
  </si>
  <si>
    <t>全福井B</t>
    <rPh sb="0" eb="1">
      <t>ゼン</t>
    </rPh>
    <rPh sb="1" eb="3">
      <t>フクイ</t>
    </rPh>
    <phoneticPr fontId="11"/>
  </si>
  <si>
    <t>源谷　晋平</t>
    <rPh sb="0" eb="1">
      <t>ゲン</t>
    </rPh>
    <rPh sb="1" eb="2">
      <t>タニ</t>
    </rPh>
    <rPh sb="3" eb="5">
      <t>シンペイ</t>
    </rPh>
    <phoneticPr fontId="2"/>
  </si>
  <si>
    <t>田中　文裕</t>
    <rPh sb="0" eb="2">
      <t>タナカ</t>
    </rPh>
    <rPh sb="3" eb="5">
      <t>フミヒロ</t>
    </rPh>
    <phoneticPr fontId="2"/>
  </si>
  <si>
    <t>田畑　貴康</t>
    <rPh sb="0" eb="2">
      <t>タバタ</t>
    </rPh>
    <rPh sb="3" eb="5">
      <t>タカヤス</t>
    </rPh>
    <phoneticPr fontId="2"/>
  </si>
  <si>
    <t>第64回</t>
    <rPh sb="0" eb="1">
      <t>ダイ</t>
    </rPh>
    <rPh sb="3" eb="4">
      <t>カイ</t>
    </rPh>
    <phoneticPr fontId="11"/>
  </si>
  <si>
    <t>村井　佑至</t>
    <rPh sb="0" eb="2">
      <t>ムライ</t>
    </rPh>
    <rPh sb="3" eb="4">
      <t>ユウ</t>
    </rPh>
    <rPh sb="4" eb="5">
      <t>シ</t>
    </rPh>
    <phoneticPr fontId="2"/>
  </si>
  <si>
    <t>島　　満栄</t>
    <rPh sb="0" eb="1">
      <t>シマ</t>
    </rPh>
    <rPh sb="3" eb="5">
      <t>ミツエイ</t>
    </rPh>
    <phoneticPr fontId="2"/>
  </si>
  <si>
    <t>山本真理子</t>
    <rPh sb="0" eb="5">
      <t>ヤマモトマリコ</t>
    </rPh>
    <phoneticPr fontId="2"/>
  </si>
  <si>
    <t>全福井Ｄ</t>
    <rPh sb="0" eb="1">
      <t>ゼン</t>
    </rPh>
    <rPh sb="1" eb="3">
      <t>フクイ</t>
    </rPh>
    <phoneticPr fontId="11"/>
  </si>
  <si>
    <t>井上　雅寛</t>
    <rPh sb="0" eb="2">
      <t>イノウエ</t>
    </rPh>
    <rPh sb="3" eb="4">
      <t>ミヤビ</t>
    </rPh>
    <rPh sb="4" eb="5">
      <t>ヒロシ</t>
    </rPh>
    <phoneticPr fontId="2"/>
  </si>
  <si>
    <t>新岡　琢哉</t>
    <rPh sb="0" eb="2">
      <t>シンオカ</t>
    </rPh>
    <rPh sb="3" eb="4">
      <t>タク</t>
    </rPh>
    <rPh sb="4" eb="5">
      <t>ヤ</t>
    </rPh>
    <phoneticPr fontId="2"/>
  </si>
  <si>
    <t>第65回</t>
    <rPh sb="0" eb="1">
      <t>ダイ</t>
    </rPh>
    <rPh sb="3" eb="4">
      <t>カイ</t>
    </rPh>
    <phoneticPr fontId="11"/>
  </si>
  <si>
    <t>全富山A</t>
  </si>
  <si>
    <t>山崎　彩奈</t>
    <rPh sb="0" eb="2">
      <t>ヤマザキ</t>
    </rPh>
    <rPh sb="3" eb="4">
      <t>アヤ</t>
    </rPh>
    <rPh sb="4" eb="5">
      <t>ナ</t>
    </rPh>
    <phoneticPr fontId="11"/>
  </si>
  <si>
    <t>布村　春美</t>
    <rPh sb="0" eb="2">
      <t>ヌノムラ</t>
    </rPh>
    <rPh sb="3" eb="5">
      <t>ハルミ</t>
    </rPh>
    <phoneticPr fontId="11"/>
  </si>
  <si>
    <t>長岡　英伸</t>
    <rPh sb="0" eb="2">
      <t>ナガオカ</t>
    </rPh>
    <rPh sb="3" eb="4">
      <t>エイ</t>
    </rPh>
    <rPh sb="4" eb="5">
      <t>シン</t>
    </rPh>
    <phoneticPr fontId="11"/>
  </si>
  <si>
    <t>全富山D</t>
    <rPh sb="0" eb="1">
      <t>ゼン</t>
    </rPh>
    <rPh sb="1" eb="3">
      <t>トヤマ</t>
    </rPh>
    <phoneticPr fontId="28"/>
  </si>
  <si>
    <t>松原　剛志</t>
    <rPh sb="0" eb="2">
      <t>マツバラ</t>
    </rPh>
    <rPh sb="3" eb="5">
      <t>ツヨシ</t>
    </rPh>
    <phoneticPr fontId="11"/>
  </si>
  <si>
    <t>石黒　　佑</t>
    <rPh sb="0" eb="2">
      <t>イシグロ</t>
    </rPh>
    <rPh sb="4" eb="5">
      <t>タスク</t>
    </rPh>
    <phoneticPr fontId="11"/>
  </si>
  <si>
    <t>萩原　祥人</t>
    <rPh sb="0" eb="2">
      <t>ハギワラ</t>
    </rPh>
    <rPh sb="3" eb="5">
      <t>サチヒト</t>
    </rPh>
    <phoneticPr fontId="11"/>
  </si>
  <si>
    <t>全福井Ｆ</t>
  </si>
  <si>
    <t>第66回</t>
    <rPh sb="0" eb="1">
      <t>ダイ</t>
    </rPh>
    <rPh sb="3" eb="4">
      <t>カイ</t>
    </rPh>
    <phoneticPr fontId="11"/>
  </si>
  <si>
    <t>春日　秀登</t>
    <phoneticPr fontId="11"/>
  </si>
  <si>
    <t>新岡　琢哉</t>
    <phoneticPr fontId="11"/>
  </si>
  <si>
    <t>全石川Ａ</t>
    <rPh sb="0" eb="1">
      <t>ゼン</t>
    </rPh>
    <rPh sb="1" eb="3">
      <t>イシカワ</t>
    </rPh>
    <phoneticPr fontId="28"/>
  </si>
  <si>
    <t>友安　正人</t>
    <phoneticPr fontId="11"/>
  </si>
  <si>
    <t>江田　浩二</t>
    <phoneticPr fontId="11"/>
  </si>
  <si>
    <t>北陸三県弓道選手権大会《栄光の記録》　【個人記録】</t>
    <rPh sb="12" eb="14">
      <t>エイコウ</t>
    </rPh>
    <rPh sb="15" eb="17">
      <t>キロク</t>
    </rPh>
    <rPh sb="20" eb="22">
      <t>コジン</t>
    </rPh>
    <rPh sb="22" eb="24">
      <t>キロク</t>
    </rPh>
    <phoneticPr fontId="11"/>
  </si>
  <si>
    <t>技能優秀</t>
  </si>
  <si>
    <t>優勝</t>
    <rPh sb="0" eb="2">
      <t>ユウショウ</t>
    </rPh>
    <phoneticPr fontId="11"/>
  </si>
  <si>
    <t>２位</t>
    <rPh sb="1" eb="2">
      <t>イ</t>
    </rPh>
    <phoneticPr fontId="11"/>
  </si>
  <si>
    <t>３位</t>
    <rPh sb="1" eb="2">
      <t>イ</t>
    </rPh>
    <phoneticPr fontId="11"/>
  </si>
  <si>
    <t>４位</t>
    <rPh sb="1" eb="2">
      <t>イ</t>
    </rPh>
    <phoneticPr fontId="11"/>
  </si>
  <si>
    <t>５位</t>
    <rPh sb="1" eb="2">
      <t>イ</t>
    </rPh>
    <phoneticPr fontId="11"/>
  </si>
  <si>
    <t>6位</t>
    <rPh sb="1" eb="2">
      <t>イ</t>
    </rPh>
    <phoneticPr fontId="11"/>
  </si>
  <si>
    <t>7位</t>
    <rPh sb="1" eb="2">
      <t>イ</t>
    </rPh>
    <phoneticPr fontId="11"/>
  </si>
  <si>
    <t>8位</t>
    <rPh sb="1" eb="2">
      <t>イ</t>
    </rPh>
    <phoneticPr fontId="11"/>
  </si>
  <si>
    <t>9位</t>
    <rPh sb="1" eb="2">
      <t>イ</t>
    </rPh>
    <phoneticPr fontId="11"/>
  </si>
  <si>
    <t>10位</t>
    <rPh sb="2" eb="3">
      <t>イ</t>
    </rPh>
    <phoneticPr fontId="11"/>
  </si>
  <si>
    <t>称号者</t>
    <rPh sb="0" eb="2">
      <t>ショウゴウ</t>
    </rPh>
    <rPh sb="2" eb="3">
      <t>シャ</t>
    </rPh>
    <phoneticPr fontId="11"/>
  </si>
  <si>
    <t>四段以上</t>
    <rPh sb="0" eb="4">
      <t>ヨンダンイジョウ</t>
    </rPh>
    <phoneticPr fontId="11"/>
  </si>
  <si>
    <t>三段以下</t>
    <rPh sb="0" eb="2">
      <t>サンダン</t>
    </rPh>
    <rPh sb="2" eb="4">
      <t>イカ</t>
    </rPh>
    <phoneticPr fontId="11"/>
  </si>
  <si>
    <t>山崎　外茂治</t>
  </si>
  <si>
    <t>佐藤　健一郎</t>
  </si>
  <si>
    <t>前田　　衛</t>
  </si>
  <si>
    <t>工藤　義範</t>
  </si>
  <si>
    <t>高原　輝明</t>
  </si>
  <si>
    <t>宮内　</t>
  </si>
  <si>
    <t>金森　仁美</t>
  </si>
  <si>
    <t>近田　真理子</t>
  </si>
  <si>
    <t>北川　　亮</t>
  </si>
  <si>
    <t>山本　保</t>
    <rPh sb="0" eb="2">
      <t>ヤマモト</t>
    </rPh>
    <rPh sb="3" eb="4">
      <t>タモ</t>
    </rPh>
    <phoneticPr fontId="11"/>
  </si>
  <si>
    <t>額見　弘司</t>
    <rPh sb="0" eb="2">
      <t>ヌカミ</t>
    </rPh>
    <rPh sb="3" eb="4">
      <t>ヒロシ</t>
    </rPh>
    <rPh sb="4" eb="5">
      <t>ツカサ</t>
    </rPh>
    <phoneticPr fontId="11"/>
  </si>
  <si>
    <t>柏　　繁雄</t>
    <rPh sb="0" eb="1">
      <t>カシワ</t>
    </rPh>
    <rPh sb="3" eb="4">
      <t>シゲル</t>
    </rPh>
    <rPh sb="4" eb="5">
      <t>オス</t>
    </rPh>
    <phoneticPr fontId="11"/>
  </si>
  <si>
    <t>永井</t>
    <rPh sb="0" eb="2">
      <t>ナガイ</t>
    </rPh>
    <phoneticPr fontId="11"/>
  </si>
  <si>
    <t>倉又美奈子</t>
    <rPh sb="0" eb="2">
      <t>クラマタ</t>
    </rPh>
    <rPh sb="2" eb="5">
      <t>ミナコ</t>
    </rPh>
    <phoneticPr fontId="11"/>
  </si>
  <si>
    <t>森山　光雄</t>
    <rPh sb="0" eb="2">
      <t>モリヤマ</t>
    </rPh>
    <rPh sb="3" eb="5">
      <t>ミツオ</t>
    </rPh>
    <phoneticPr fontId="11"/>
  </si>
  <si>
    <t>高岡　真人</t>
    <rPh sb="0" eb="2">
      <t>タカオカ</t>
    </rPh>
    <rPh sb="3" eb="5">
      <t>マヒト</t>
    </rPh>
    <phoneticPr fontId="11"/>
  </si>
  <si>
    <t>齋藤　祝子</t>
    <rPh sb="0" eb="2">
      <t>サイトウ</t>
    </rPh>
    <rPh sb="3" eb="5">
      <t>シュクコ</t>
    </rPh>
    <phoneticPr fontId="11"/>
  </si>
  <si>
    <t>西川　裕宜</t>
    <rPh sb="0" eb="2">
      <t>ニシカワ</t>
    </rPh>
    <rPh sb="3" eb="4">
      <t>ユウ</t>
    </rPh>
    <rPh sb="4" eb="5">
      <t>ギ</t>
    </rPh>
    <phoneticPr fontId="11"/>
  </si>
  <si>
    <t>島田袈裟幸</t>
    <rPh sb="0" eb="2">
      <t>シマダ</t>
    </rPh>
    <rPh sb="2" eb="4">
      <t>ケサ</t>
    </rPh>
    <rPh sb="4" eb="5">
      <t>ユキ</t>
    </rPh>
    <phoneticPr fontId="11"/>
  </si>
  <si>
    <t>高松　久子</t>
    <rPh sb="0" eb="2">
      <t>タカマツ</t>
    </rPh>
    <rPh sb="3" eb="5">
      <t>ヒサコ</t>
    </rPh>
    <phoneticPr fontId="11"/>
  </si>
  <si>
    <t>鈴本　俊治</t>
    <rPh sb="0" eb="2">
      <t>スズモト</t>
    </rPh>
    <rPh sb="3" eb="5">
      <t>トシハル</t>
    </rPh>
    <phoneticPr fontId="11"/>
  </si>
  <si>
    <t>杉本　有</t>
    <rPh sb="0" eb="2">
      <t>スギモト</t>
    </rPh>
    <rPh sb="3" eb="4">
      <t>ユウ</t>
    </rPh>
    <phoneticPr fontId="11"/>
  </si>
  <si>
    <t>真山　和三</t>
    <rPh sb="0" eb="2">
      <t>マヤマ</t>
    </rPh>
    <rPh sb="3" eb="4">
      <t>カズ</t>
    </rPh>
    <rPh sb="4" eb="5">
      <t>サン</t>
    </rPh>
    <phoneticPr fontId="11"/>
  </si>
  <si>
    <t>平山　由佳</t>
    <rPh sb="0" eb="2">
      <t>ヒラヤマ</t>
    </rPh>
    <rPh sb="3" eb="5">
      <t>ユカ</t>
    </rPh>
    <phoneticPr fontId="11"/>
  </si>
  <si>
    <t>澤木　啓之</t>
    <rPh sb="0" eb="2">
      <t>サワキ</t>
    </rPh>
    <rPh sb="3" eb="4">
      <t>ケイ</t>
    </rPh>
    <rPh sb="4" eb="5">
      <t>ユキ</t>
    </rPh>
    <phoneticPr fontId="11"/>
  </si>
  <si>
    <t>布目　光勇</t>
    <rPh sb="0" eb="2">
      <t>ヌノメ</t>
    </rPh>
    <rPh sb="3" eb="4">
      <t>ミツ</t>
    </rPh>
    <rPh sb="4" eb="5">
      <t>イサム</t>
    </rPh>
    <phoneticPr fontId="11"/>
  </si>
  <si>
    <t>勝二　秀典</t>
    <rPh sb="0" eb="1">
      <t>ショウ</t>
    </rPh>
    <rPh sb="1" eb="2">
      <t>ニ</t>
    </rPh>
    <rPh sb="3" eb="5">
      <t>ヒデノリ</t>
    </rPh>
    <phoneticPr fontId="11"/>
  </si>
  <si>
    <t>五十嵐由美子</t>
    <rPh sb="0" eb="3">
      <t>イガラシ</t>
    </rPh>
    <rPh sb="3" eb="6">
      <t>ユミコ</t>
    </rPh>
    <phoneticPr fontId="11"/>
  </si>
  <si>
    <t>岡井あかね</t>
    <rPh sb="0" eb="2">
      <t>オカイ</t>
    </rPh>
    <phoneticPr fontId="11"/>
  </si>
  <si>
    <t>川畑千佳子</t>
    <rPh sb="0" eb="2">
      <t>カワバタ</t>
    </rPh>
    <rPh sb="2" eb="5">
      <t>チカコ</t>
    </rPh>
    <phoneticPr fontId="11"/>
  </si>
  <si>
    <t>紅谷　達徳</t>
    <rPh sb="0" eb="2">
      <t>ベニタニ</t>
    </rPh>
    <rPh sb="3" eb="5">
      <t>タツトク</t>
    </rPh>
    <phoneticPr fontId="11"/>
  </si>
  <si>
    <t>越能　公子</t>
    <rPh sb="0" eb="1">
      <t>コシ</t>
    </rPh>
    <rPh sb="1" eb="2">
      <t>ノウ</t>
    </rPh>
    <rPh sb="3" eb="5">
      <t>キミコ</t>
    </rPh>
    <phoneticPr fontId="11"/>
  </si>
  <si>
    <t>高浦　靖</t>
    <rPh sb="0" eb="2">
      <t>タカウラ</t>
    </rPh>
    <rPh sb="3" eb="4">
      <t>ヤスシ</t>
    </rPh>
    <phoneticPr fontId="11"/>
  </si>
  <si>
    <t>八木祐一郎</t>
    <rPh sb="0" eb="2">
      <t>ヤギ</t>
    </rPh>
    <rPh sb="2" eb="5">
      <t>ユウイチロウ</t>
    </rPh>
    <phoneticPr fontId="11"/>
  </si>
  <si>
    <t>土永　豊</t>
    <rPh sb="0" eb="2">
      <t>ツチナガ</t>
    </rPh>
    <rPh sb="3" eb="4">
      <t>ユタカ</t>
    </rPh>
    <phoneticPr fontId="11"/>
  </si>
  <si>
    <t>根谷　秀人</t>
    <rPh sb="0" eb="2">
      <t>ネタニ</t>
    </rPh>
    <rPh sb="3" eb="5">
      <t>ヒデト</t>
    </rPh>
    <phoneticPr fontId="11"/>
  </si>
  <si>
    <t>中西　順</t>
    <rPh sb="0" eb="2">
      <t>ナカニシ</t>
    </rPh>
    <rPh sb="3" eb="4">
      <t>ジュン</t>
    </rPh>
    <phoneticPr fontId="11"/>
  </si>
  <si>
    <t>吉田　朋美</t>
    <rPh sb="0" eb="2">
      <t>ヨシタ</t>
    </rPh>
    <rPh sb="3" eb="5">
      <t>トモミ</t>
    </rPh>
    <phoneticPr fontId="11"/>
  </si>
  <si>
    <t>住田　愛</t>
    <rPh sb="0" eb="2">
      <t>スミタ</t>
    </rPh>
    <rPh sb="3" eb="4">
      <t>アイ</t>
    </rPh>
    <phoneticPr fontId="11"/>
  </si>
  <si>
    <t>川道　信夫</t>
    <rPh sb="0" eb="2">
      <t>カワミチ</t>
    </rPh>
    <rPh sb="3" eb="5">
      <t>ノブオ</t>
    </rPh>
    <phoneticPr fontId="11"/>
  </si>
  <si>
    <t>藤井　太一</t>
    <rPh sb="0" eb="2">
      <t>フジイ</t>
    </rPh>
    <rPh sb="3" eb="5">
      <t>タイチ</t>
    </rPh>
    <phoneticPr fontId="11"/>
  </si>
  <si>
    <t>灰田沙耶香</t>
    <rPh sb="0" eb="2">
      <t>ハイダ</t>
    </rPh>
    <rPh sb="2" eb="5">
      <t>サヤカ</t>
    </rPh>
    <phoneticPr fontId="11"/>
  </si>
  <si>
    <t>細川　孝夫</t>
    <rPh sb="0" eb="2">
      <t>ホソカワ</t>
    </rPh>
    <rPh sb="3" eb="5">
      <t>タカオ</t>
    </rPh>
    <phoneticPr fontId="11"/>
  </si>
  <si>
    <t>山森　武</t>
    <rPh sb="0" eb="2">
      <t>ヤマモリ</t>
    </rPh>
    <rPh sb="3" eb="4">
      <t>タケシ</t>
    </rPh>
    <phoneticPr fontId="11"/>
  </si>
  <si>
    <t>越野　義弘</t>
    <rPh sb="0" eb="2">
      <t>コシノ</t>
    </rPh>
    <rPh sb="3" eb="5">
      <t>ヨシヒロ</t>
    </rPh>
    <phoneticPr fontId="11"/>
  </si>
  <si>
    <t>前田　琢磨</t>
    <rPh sb="0" eb="2">
      <t>マエダ</t>
    </rPh>
    <rPh sb="3" eb="5">
      <t>タクマ</t>
    </rPh>
    <phoneticPr fontId="11"/>
  </si>
  <si>
    <t>米澤　栄一</t>
    <rPh sb="0" eb="2">
      <t>ヨネザワ</t>
    </rPh>
    <rPh sb="3" eb="5">
      <t>エイイチ</t>
    </rPh>
    <phoneticPr fontId="11"/>
  </si>
  <si>
    <t>男子優勝</t>
    <rPh sb="0" eb="2">
      <t>ダンシ</t>
    </rPh>
    <rPh sb="2" eb="4">
      <t>ユウショウ</t>
    </rPh>
    <phoneticPr fontId="11"/>
  </si>
  <si>
    <t>男子２位</t>
    <rPh sb="0" eb="2">
      <t>ダンシ</t>
    </rPh>
    <rPh sb="3" eb="4">
      <t>イ</t>
    </rPh>
    <phoneticPr fontId="11"/>
  </si>
  <si>
    <t>男子３位</t>
    <rPh sb="0" eb="2">
      <t>ダンシ</t>
    </rPh>
    <rPh sb="3" eb="4">
      <t>イ</t>
    </rPh>
    <phoneticPr fontId="11"/>
  </si>
  <si>
    <t>男子４位</t>
    <rPh sb="0" eb="2">
      <t>ダンシ</t>
    </rPh>
    <rPh sb="3" eb="4">
      <t>イ</t>
    </rPh>
    <phoneticPr fontId="11"/>
  </si>
  <si>
    <t>男子５位</t>
    <rPh sb="0" eb="2">
      <t>ダンシ</t>
    </rPh>
    <rPh sb="3" eb="4">
      <t>イ</t>
    </rPh>
    <phoneticPr fontId="11"/>
  </si>
  <si>
    <t>女子優勝</t>
    <rPh sb="0" eb="2">
      <t>ジョシ</t>
    </rPh>
    <rPh sb="2" eb="4">
      <t>ユウショウ</t>
    </rPh>
    <phoneticPr fontId="11"/>
  </si>
  <si>
    <t>女子２位</t>
    <rPh sb="0" eb="2">
      <t>ジョシ</t>
    </rPh>
    <rPh sb="3" eb="4">
      <t>イ</t>
    </rPh>
    <phoneticPr fontId="11"/>
  </si>
  <si>
    <t>女子３位</t>
    <rPh sb="0" eb="2">
      <t>ジョシ</t>
    </rPh>
    <rPh sb="3" eb="4">
      <t>イ</t>
    </rPh>
    <phoneticPr fontId="11"/>
  </si>
  <si>
    <t>女子４位</t>
    <rPh sb="0" eb="2">
      <t>ジョシ</t>
    </rPh>
    <rPh sb="3" eb="4">
      <t>イ</t>
    </rPh>
    <phoneticPr fontId="11"/>
  </si>
  <si>
    <t>女子５位</t>
    <rPh sb="0" eb="2">
      <t>ジョシ</t>
    </rPh>
    <rPh sb="3" eb="4">
      <t>イ</t>
    </rPh>
    <phoneticPr fontId="11"/>
  </si>
  <si>
    <t>咲川　敦子</t>
    <rPh sb="0" eb="1">
      <t>サキ</t>
    </rPh>
    <rPh sb="1" eb="2">
      <t>カワ</t>
    </rPh>
    <rPh sb="3" eb="5">
      <t>アツコ</t>
    </rPh>
    <phoneticPr fontId="11"/>
  </si>
  <si>
    <t>舘　英里佳</t>
    <rPh sb="0" eb="1">
      <t>タチ</t>
    </rPh>
    <rPh sb="2" eb="5">
      <t>エリカ</t>
    </rPh>
    <phoneticPr fontId="11"/>
  </si>
  <si>
    <t>森下　重美</t>
    <rPh sb="0" eb="2">
      <t>モリシタ</t>
    </rPh>
    <rPh sb="3" eb="5">
      <t>シゲミ</t>
    </rPh>
    <phoneticPr fontId="11"/>
  </si>
  <si>
    <t>丹羽　玲子</t>
    <rPh sb="0" eb="2">
      <t>ニワ</t>
    </rPh>
    <rPh sb="3" eb="5">
      <t>レイコ</t>
    </rPh>
    <phoneticPr fontId="11"/>
  </si>
  <si>
    <t>野崎美和子</t>
    <rPh sb="0" eb="2">
      <t>ノザキ</t>
    </rPh>
    <rPh sb="2" eb="5">
      <t>ミワコ</t>
    </rPh>
    <phoneticPr fontId="11"/>
  </si>
  <si>
    <t>岡村　由美</t>
    <rPh sb="0" eb="2">
      <t>オカムラ</t>
    </rPh>
    <rPh sb="3" eb="5">
      <t>ユミ</t>
    </rPh>
    <phoneticPr fontId="11"/>
  </si>
  <si>
    <t>川越　恭子</t>
    <rPh sb="0" eb="2">
      <t>カワゴ</t>
    </rPh>
    <rPh sb="3" eb="5">
      <t>キョウコ</t>
    </rPh>
    <phoneticPr fontId="11"/>
  </si>
  <si>
    <t>廣瀬　潤一</t>
    <rPh sb="0" eb="2">
      <t>ヒロセ</t>
    </rPh>
    <rPh sb="3" eb="5">
      <t>ジュンイチ</t>
    </rPh>
    <phoneticPr fontId="11"/>
  </si>
  <si>
    <t>碓井　敏郎</t>
    <rPh sb="0" eb="2">
      <t>スイ</t>
    </rPh>
    <rPh sb="3" eb="5">
      <t>トシロウ</t>
    </rPh>
    <phoneticPr fontId="11"/>
  </si>
  <si>
    <t>河上真由美</t>
    <rPh sb="0" eb="2">
      <t>カワカミ</t>
    </rPh>
    <rPh sb="2" eb="5">
      <t>マユミ</t>
    </rPh>
    <phoneticPr fontId="11"/>
  </si>
  <si>
    <t>嶋谷　宏子</t>
    <rPh sb="0" eb="2">
      <t>シマタニ</t>
    </rPh>
    <rPh sb="3" eb="5">
      <t>ヒロコ</t>
    </rPh>
    <phoneticPr fontId="11"/>
  </si>
  <si>
    <t>島　　満栄</t>
    <rPh sb="0" eb="1">
      <t>シマ</t>
    </rPh>
    <rPh sb="3" eb="5">
      <t>ミツエイ</t>
    </rPh>
    <phoneticPr fontId="11"/>
  </si>
  <si>
    <t>園　　知代</t>
    <rPh sb="0" eb="1">
      <t>ソノ</t>
    </rPh>
    <rPh sb="3" eb="5">
      <t>トモヨ</t>
    </rPh>
    <phoneticPr fontId="11"/>
  </si>
  <si>
    <t>位田奈緒子</t>
    <rPh sb="0" eb="1">
      <t>イ</t>
    </rPh>
    <rPh sb="1" eb="2">
      <t>タ</t>
    </rPh>
    <rPh sb="2" eb="5">
      <t>ナオコ</t>
    </rPh>
    <phoneticPr fontId="11"/>
  </si>
  <si>
    <t>多々良功博</t>
    <rPh sb="0" eb="3">
      <t>タタラ</t>
    </rPh>
    <rPh sb="3" eb="4">
      <t>イサオ</t>
    </rPh>
    <rPh sb="4" eb="5">
      <t>ヒロシ</t>
    </rPh>
    <phoneticPr fontId="11"/>
  </si>
  <si>
    <t>大塚　聖道</t>
    <rPh sb="0" eb="2">
      <t>オオツカ</t>
    </rPh>
    <rPh sb="3" eb="4">
      <t>ヒジリ</t>
    </rPh>
    <rPh sb="4" eb="5">
      <t>ミチ</t>
    </rPh>
    <phoneticPr fontId="11"/>
  </si>
  <si>
    <t>松岡　和子</t>
    <rPh sb="0" eb="2">
      <t>マツオカ</t>
    </rPh>
    <rPh sb="3" eb="5">
      <t>カズコ</t>
    </rPh>
    <phoneticPr fontId="11"/>
  </si>
  <si>
    <t>矢口　明子</t>
    <rPh sb="0" eb="2">
      <t>ヤグチ</t>
    </rPh>
    <rPh sb="3" eb="5">
      <t>アキコ</t>
    </rPh>
    <phoneticPr fontId="11"/>
  </si>
  <si>
    <t>山田　聖子</t>
    <rPh sb="0" eb="2">
      <t>ヤマダ</t>
    </rPh>
    <rPh sb="3" eb="5">
      <t>セイコ</t>
    </rPh>
    <phoneticPr fontId="11"/>
  </si>
  <si>
    <t>室谷　泰海</t>
    <rPh sb="0" eb="2">
      <t>ムロヤ</t>
    </rPh>
    <rPh sb="3" eb="4">
      <t>タイ</t>
    </rPh>
    <rPh sb="4" eb="5">
      <t>ウミ</t>
    </rPh>
    <phoneticPr fontId="11"/>
  </si>
  <si>
    <t>石黒　佑</t>
    <rPh sb="0" eb="2">
      <t>イシグロ</t>
    </rPh>
    <rPh sb="3" eb="4">
      <t>ユウ</t>
    </rPh>
    <phoneticPr fontId="11"/>
  </si>
  <si>
    <t>加賀　夢乃</t>
    <rPh sb="0" eb="2">
      <t>カガ</t>
    </rPh>
    <rPh sb="3" eb="4">
      <t>ユメ</t>
    </rPh>
    <rPh sb="4" eb="5">
      <t>ノ</t>
    </rPh>
    <phoneticPr fontId="11"/>
  </si>
  <si>
    <t>山鍬三千枝</t>
    <rPh sb="0" eb="1">
      <t>ヤマ</t>
    </rPh>
    <rPh sb="1" eb="2">
      <t>クワ</t>
    </rPh>
    <rPh sb="2" eb="4">
      <t>サンゼン</t>
    </rPh>
    <rPh sb="4" eb="5">
      <t>エダ</t>
    </rPh>
    <phoneticPr fontId="11"/>
  </si>
  <si>
    <t>山口　千春</t>
    <rPh sb="0" eb="2">
      <t>ヤマグチ</t>
    </rPh>
    <rPh sb="3" eb="5">
      <t>チハル</t>
    </rPh>
    <phoneticPr fontId="11"/>
  </si>
  <si>
    <t>副島　由貴</t>
    <rPh sb="0" eb="2">
      <t>フクシマ</t>
    </rPh>
    <rPh sb="3" eb="5">
      <t>ユキ</t>
    </rPh>
    <phoneticPr fontId="11"/>
  </si>
  <si>
    <t>中村　聡</t>
    <rPh sb="0" eb="2">
      <t>ナカムラ</t>
    </rPh>
    <rPh sb="3" eb="4">
      <t>サトシ</t>
    </rPh>
    <phoneticPr fontId="11"/>
  </si>
  <si>
    <t>岩崎　哲</t>
    <rPh sb="0" eb="2">
      <t>イワサキ</t>
    </rPh>
    <rPh sb="3" eb="4">
      <t>サトシ</t>
    </rPh>
    <phoneticPr fontId="11"/>
  </si>
  <si>
    <t>田畑　貴康</t>
    <rPh sb="0" eb="2">
      <t>タバタ</t>
    </rPh>
    <rPh sb="3" eb="5">
      <t>タカヤス</t>
    </rPh>
    <phoneticPr fontId="11"/>
  </si>
  <si>
    <t>長田　直也</t>
    <rPh sb="0" eb="2">
      <t>ナガタ</t>
    </rPh>
    <rPh sb="3" eb="5">
      <t>ナオヤ</t>
    </rPh>
    <phoneticPr fontId="11"/>
  </si>
  <si>
    <t>志賀　春菜</t>
    <rPh sb="0" eb="2">
      <t>シガ</t>
    </rPh>
    <rPh sb="3" eb="5">
      <t>ハルナ</t>
    </rPh>
    <phoneticPr fontId="11"/>
  </si>
  <si>
    <t>藤田　雄輝</t>
  </si>
  <si>
    <t>中田　　渉</t>
  </si>
  <si>
    <t>吉中　星奈</t>
  </si>
  <si>
    <t>園　　悟志</t>
    <rPh sb="0" eb="1">
      <t>ソノ</t>
    </rPh>
    <rPh sb="3" eb="5">
      <t>サトシ</t>
    </rPh>
    <phoneticPr fontId="11"/>
  </si>
  <si>
    <t>登内　政徳</t>
    <rPh sb="0" eb="2">
      <t>トノウチ</t>
    </rPh>
    <rPh sb="3" eb="5">
      <t>マサノリ</t>
    </rPh>
    <phoneticPr fontId="11"/>
  </si>
  <si>
    <t>出倉　靖子</t>
    <rPh sb="0" eb="1">
      <t>デ</t>
    </rPh>
    <rPh sb="1" eb="2">
      <t>クラ</t>
    </rPh>
    <rPh sb="3" eb="4">
      <t>ヤスシ</t>
    </rPh>
    <rPh sb="4" eb="5">
      <t>コ</t>
    </rPh>
    <phoneticPr fontId="11"/>
  </si>
  <si>
    <t>小林加奈子</t>
    <rPh sb="0" eb="2">
      <t>コバヤシ</t>
    </rPh>
    <rPh sb="2" eb="5">
      <t>カナコ</t>
    </rPh>
    <phoneticPr fontId="11"/>
  </si>
  <si>
    <t>春日　秀登</t>
    <rPh sb="0" eb="2">
      <t>カスガ</t>
    </rPh>
    <rPh sb="3" eb="4">
      <t>ヒデ</t>
    </rPh>
    <rPh sb="4" eb="5">
      <t>ノボ</t>
    </rPh>
    <phoneticPr fontId="11"/>
  </si>
  <si>
    <t>當麻　直哉</t>
  </si>
  <si>
    <t>村井　佑至</t>
  </si>
  <si>
    <t>鈴木　美生</t>
  </si>
  <si>
    <t>近的競技（坐射、射手間隔１８０ｃｍ、霞的３６ｃｍ）（９人立の場合）</t>
    <rPh sb="0" eb="2">
      <t>キンテキ</t>
    </rPh>
    <rPh sb="2" eb="4">
      <t>キョウギ</t>
    </rPh>
    <rPh sb="5" eb="7">
      <t>ザシャ</t>
    </rPh>
    <rPh sb="8" eb="9">
      <t>イ</t>
    </rPh>
    <rPh sb="9" eb="10">
      <t>テ</t>
    </rPh>
    <rPh sb="10" eb="12">
      <t>カンカク</t>
    </rPh>
    <rPh sb="18" eb="19">
      <t>カスミ</t>
    </rPh>
    <rPh sb="19" eb="20">
      <t>マト</t>
    </rPh>
    <rPh sb="27" eb="28">
      <t>ニン</t>
    </rPh>
    <rPh sb="28" eb="29">
      <t>タチ</t>
    </rPh>
    <rPh sb="30" eb="32">
      <t>バアイ</t>
    </rPh>
    <phoneticPr fontId="11"/>
  </si>
  <si>
    <r>
      <rPr>
        <sz val="11"/>
        <color rgb="FF000000"/>
        <rFont val="ＭＳ 明朝"/>
        <family val="1"/>
        <charset val="128"/>
      </rPr>
      <t>　（制限時間後は個人成績も無効）</t>
    </r>
    <r>
      <rPr>
        <sz val="11"/>
        <rFont val="ＭＳ 明朝"/>
        <family val="1"/>
        <charset val="128"/>
      </rPr>
      <t>（弦切れの場合も制限時間内で競技を行う）</t>
    </r>
    <phoneticPr fontId="11"/>
  </si>
  <si>
    <r>
      <t>令和５年３月２５日（土）必着 　</t>
    </r>
    <r>
      <rPr>
        <b/>
        <sz val="12"/>
        <color rgb="FFFF0000"/>
        <rFont val="ＭＳ 明朝"/>
        <family val="1"/>
        <charset val="128"/>
      </rPr>
      <t>※石川県締切は３月２０日（月）理事長・木下まで。</t>
    </r>
    <rPh sb="0" eb="2">
      <t>レイワ</t>
    </rPh>
    <rPh sb="3" eb="4">
      <t>ネン</t>
    </rPh>
    <rPh sb="5" eb="6">
      <t>ガツ</t>
    </rPh>
    <rPh sb="8" eb="9">
      <t>ニチ</t>
    </rPh>
    <rPh sb="10" eb="11">
      <t>ド</t>
    </rPh>
    <rPh sb="12" eb="14">
      <t>ヒッチャク</t>
    </rPh>
    <rPh sb="17" eb="20">
      <t>イシカワケン</t>
    </rPh>
    <rPh sb="20" eb="22">
      <t>シメキリ</t>
    </rPh>
    <rPh sb="24" eb="25">
      <t>ツキ</t>
    </rPh>
    <rPh sb="27" eb="28">
      <t>ヒ</t>
    </rPh>
    <rPh sb="28" eb="30">
      <t>｢ゲツ</t>
    </rPh>
    <rPh sb="31" eb="34">
      <t>リジチョウ</t>
    </rPh>
    <rPh sb="35" eb="37">
      <t>キノシタ</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</si>
</sst>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411]ggge&quot;年&quot;m&quot;月&quot;d&quot;日&quot;;@"/>
  </numFmts>
  <fonts count="61" x14ac:knownFonts="1">
    <font>
      <sz val="11"/>
      <name val="ＭＳ Ｐゴシック"/>
      <family val="3"/>
      <charset val="128"/>
    </font>
    <font>
      <sz val="12"/>
      <name val="ＭＳ 明朝"/>
      <family val="1"/>
      <charset val="128"/>
    </font>
    <font>
      <sz val="12"/>
      <name val="ＭＳ Ｐゴシック"/>
      <family val="3"/>
      <charset val="128"/>
    </font>
    <font>
      <sz val="12"/>
      <name val="ＭＳ Ｐ明朝"/>
      <family val="1"/>
      <charset val="128"/>
    </font>
    <font>
      <sz val="14"/>
      <name val="ＭＳ Ｐゴシック"/>
      <family val="3"/>
      <charset val="128"/>
    </font>
    <font>
      <b/>
      <sz val="12"/>
      <name val="ＭＳ Ｐゴシック"/>
      <family val="3"/>
      <charset val="128"/>
    </font>
    <font>
      <sz val="11"/>
      <name val="ＭＳ Ｐ明朝"/>
      <family val="1"/>
      <charset val="128"/>
    </font>
    <font>
      <sz val="16"/>
      <name val="ＭＳ Ｐゴシック"/>
      <family val="3"/>
      <charset val="128"/>
    </font>
    <font>
      <sz val="11"/>
      <name val="ＭＳ 明朝"/>
      <family val="1"/>
      <charset val="128"/>
    </font>
    <font>
      <b/>
      <sz val="16"/>
      <name val="ＭＳ Ｐ明朝"/>
      <family val="1"/>
      <charset val="128"/>
    </font>
    <font>
      <sz val="11"/>
      <name val="ＭＳ Ｐゴシック"/>
      <family val="3"/>
      <charset val="128"/>
    </font>
    <font>
      <sz val="6"/>
      <name val="ＭＳ Ｐゴシック"/>
      <family val="3"/>
      <charset val="128"/>
    </font>
    <font>
      <sz val="11"/>
      <name val="ＭＳ Ｐゴシック"/>
      <family val="3"/>
      <charset val="128"/>
    </font>
    <font>
      <sz val="9"/>
      <color indexed="81"/>
      <name val="ＭＳ Ｐゴシック"/>
      <family val="3"/>
      <charset val="128"/>
    </font>
    <font>
      <sz val="12"/>
      <color indexed="8"/>
      <name val="ＭＳ Ｐ明朝"/>
      <family val="1"/>
      <charset val="128"/>
    </font>
    <font>
      <sz val="12"/>
      <name val="Times New Roman"/>
      <family val="1"/>
    </font>
    <font>
      <sz val="12"/>
      <color indexed="8"/>
      <name val="Times New Roman"/>
      <family val="1"/>
    </font>
    <font>
      <sz val="6"/>
      <name val="ＭＳ Ｐゴシック"/>
      <family val="3"/>
      <charset val="128"/>
    </font>
    <font>
      <b/>
      <sz val="11"/>
      <name val="ＭＳ Ｐ明朝"/>
      <family val="1"/>
      <charset val="128"/>
    </font>
    <font>
      <sz val="12"/>
      <color indexed="8"/>
      <name val="ＭＳ 明朝"/>
      <family val="1"/>
      <charset val="128"/>
    </font>
    <font>
      <sz val="11"/>
      <color theme="1"/>
      <name val="ＭＳ ゴシック"/>
      <family val="3"/>
      <charset val="128"/>
    </font>
    <font>
      <sz val="12"/>
      <color theme="1"/>
      <name val="ＭＳ 明朝"/>
      <family val="1"/>
      <charset val="128"/>
    </font>
    <font>
      <sz val="12"/>
      <color theme="1"/>
      <name val="ＭＳ ゴシック"/>
      <family val="3"/>
      <charset val="128"/>
    </font>
    <font>
      <sz val="12"/>
      <color theme="1"/>
      <name val="ＭＳ Ｐ明朝"/>
      <family val="1"/>
      <charset val="128"/>
    </font>
    <font>
      <sz val="12"/>
      <color theme="1"/>
      <name val="Century"/>
      <family val="1"/>
    </font>
    <font>
      <b/>
      <sz val="12"/>
      <color theme="1"/>
      <name val="ＭＳ ゴシック"/>
      <family val="3"/>
      <charset val="128"/>
    </font>
    <font>
      <b/>
      <sz val="14"/>
      <name val="ＭＳ Ｐ明朝"/>
      <family val="1"/>
      <charset val="128"/>
    </font>
    <font>
      <sz val="16"/>
      <color theme="1"/>
      <name val="ＭＳ ゴシック"/>
      <family val="3"/>
      <charset val="128"/>
    </font>
    <font>
      <sz val="6"/>
      <name val="ＭＳ Ｐゴシック"/>
      <family val="2"/>
      <charset val="128"/>
      <scheme val="minor"/>
    </font>
    <font>
      <b/>
      <sz val="12"/>
      <color indexed="8"/>
      <name val="ＭＳ ゴシック"/>
      <family val="3"/>
      <charset val="128"/>
    </font>
    <font>
      <sz val="11"/>
      <color theme="1"/>
      <name val="ＭＳ 明朝"/>
      <family val="1"/>
      <charset val="128"/>
    </font>
    <font>
      <sz val="10"/>
      <name val="ＭＳ 明朝"/>
      <family val="1"/>
      <charset val="128"/>
    </font>
    <font>
      <sz val="11"/>
      <name val="HG正楷書体-PRO"/>
      <family val="4"/>
      <charset val="128"/>
    </font>
    <font>
      <b/>
      <sz val="24"/>
      <name val="HG正楷書体-PRO"/>
      <family val="4"/>
      <charset val="128"/>
    </font>
    <font>
      <b/>
      <sz val="36"/>
      <name val="HG正楷書体-PRO"/>
      <family val="4"/>
      <charset val="128"/>
    </font>
    <font>
      <sz val="18"/>
      <name val="HG正楷書体-PRO"/>
      <family val="4"/>
      <charset val="128"/>
    </font>
    <font>
      <sz val="24"/>
      <name val="HG正楷書体-PRO"/>
      <family val="4"/>
      <charset val="128"/>
    </font>
    <font>
      <sz val="11"/>
      <color theme="0"/>
      <name val="HG正楷書体-PRO"/>
      <family val="4"/>
      <charset val="128"/>
    </font>
    <font>
      <b/>
      <sz val="14"/>
      <color theme="0"/>
      <name val="HG正楷書体-PRO"/>
      <family val="4"/>
      <charset val="128"/>
    </font>
    <font>
      <sz val="24"/>
      <color rgb="FFFF0000"/>
      <name val="ＭＳ ゴシック"/>
      <family val="3"/>
      <charset val="128"/>
    </font>
    <font>
      <sz val="12"/>
      <color theme="1"/>
      <name val="Times New Roman"/>
      <family val="1"/>
    </font>
    <font>
      <sz val="11"/>
      <color rgb="FFFF0000"/>
      <name val="ＭＳ Ｐゴシック"/>
      <family val="3"/>
      <charset val="128"/>
    </font>
    <font>
      <sz val="12"/>
      <color rgb="FFFF0000"/>
      <name val="ＭＳ Ｐ明朝"/>
      <family val="1"/>
      <charset val="128"/>
    </font>
    <font>
      <sz val="14"/>
      <name val="ＭＳ ゴシック"/>
      <family val="3"/>
      <charset val="128"/>
    </font>
    <font>
      <sz val="12"/>
      <name val="ＭＳ ゴシック"/>
      <family val="3"/>
      <charset val="128"/>
    </font>
    <font>
      <sz val="11"/>
      <name val="ＭＳ ゴシック"/>
      <family val="3"/>
      <charset val="128"/>
    </font>
    <font>
      <sz val="6"/>
      <name val="ＭＳ Ｐゴシック"/>
      <family val="3"/>
      <charset val="128"/>
      <scheme val="minor"/>
    </font>
    <font>
      <sz val="10.5"/>
      <name val="ＭＳ ゴシック"/>
      <family val="3"/>
      <charset val="128"/>
    </font>
    <font>
      <sz val="9"/>
      <name val="ＭＳ ゴシック"/>
      <family val="3"/>
      <charset val="128"/>
    </font>
    <font>
      <sz val="10"/>
      <name val="ＭＳ ゴシック"/>
      <family val="3"/>
      <charset val="128"/>
    </font>
    <font>
      <b/>
      <sz val="12"/>
      <color rgb="FFFF0000"/>
      <name val="ＭＳ Ｐゴシック"/>
      <family val="3"/>
      <charset val="128"/>
    </font>
    <font>
      <sz val="12"/>
      <color rgb="FFFF0000"/>
      <name val="ＭＳ Ｐゴシック"/>
      <family val="3"/>
      <charset val="128"/>
    </font>
    <font>
      <b/>
      <sz val="11"/>
      <name val="ＭＳ Ｐゴシック"/>
      <family val="3"/>
      <charset val="128"/>
    </font>
    <font>
      <sz val="11"/>
      <color theme="1"/>
      <name val="ＭＳ Ｐゴシック"/>
      <family val="2"/>
      <scheme val="minor"/>
    </font>
    <font>
      <b/>
      <sz val="16"/>
      <color theme="1"/>
      <name val="BIZ UD明朝 Medium"/>
      <family val="1"/>
      <charset val="128"/>
    </font>
    <font>
      <sz val="12"/>
      <color indexed="10"/>
      <name val="ＭＳ Ｐ明朝"/>
      <family val="1"/>
      <charset val="128"/>
    </font>
    <font>
      <u/>
      <sz val="12"/>
      <color rgb="FFFF0000"/>
      <name val="ＭＳ Ｐ明朝"/>
      <family val="1"/>
      <charset val="128"/>
    </font>
    <font>
      <sz val="11"/>
      <color rgb="FFFF0000"/>
      <name val="ＭＳ Ｐゴシック"/>
      <family val="2"/>
      <scheme val="minor"/>
    </font>
    <font>
      <u/>
      <sz val="12"/>
      <name val="ＭＳ Ｐ明朝"/>
      <family val="1"/>
      <charset val="128"/>
    </font>
    <font>
      <sz val="11"/>
      <color rgb="FF000000"/>
      <name val="ＭＳ 明朝"/>
      <family val="1"/>
      <charset val="128"/>
    </font>
    <font>
      <b/>
      <sz val="12"/>
      <color rgb="FFFF0000"/>
      <name val="ＭＳ 明朝"/>
      <family val="1"/>
      <charset val="128"/>
    </font>
  </fonts>
  <fills count="6">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s>
  <borders count="102">
    <border>
      <left/>
      <right/>
      <top/>
      <bottom/>
      <diagonal/>
    </border>
    <border>
      <left style="thin">
        <color indexed="64"/>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style="thin">
        <color indexed="64"/>
      </top>
      <bottom/>
      <diagonal/>
    </border>
    <border>
      <left style="thin">
        <color auto="1"/>
      </left>
      <right style="dotted">
        <color auto="1"/>
      </right>
      <top style="thin">
        <color auto="1"/>
      </top>
      <bottom style="thin">
        <color indexed="64"/>
      </bottom>
      <diagonal/>
    </border>
    <border>
      <left style="dotted">
        <color auto="1"/>
      </left>
      <right style="dotted">
        <color auto="1"/>
      </right>
      <top style="thin">
        <color auto="1"/>
      </top>
      <bottom style="thin">
        <color indexed="64"/>
      </bottom>
      <diagonal/>
    </border>
    <border>
      <left style="dotted">
        <color auto="1"/>
      </left>
      <right style="thin">
        <color auto="1"/>
      </right>
      <top style="thin">
        <color auto="1"/>
      </top>
      <bottom style="thin">
        <color indexed="64"/>
      </bottom>
      <diagonal/>
    </border>
    <border>
      <left style="thin">
        <color auto="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thin">
        <color auto="1"/>
      </right>
      <top style="dotted">
        <color auto="1"/>
      </top>
      <bottom style="dotted">
        <color auto="1"/>
      </bottom>
      <diagonal/>
    </border>
    <border>
      <left style="dotted">
        <color auto="1"/>
      </left>
      <right style="thin">
        <color auto="1"/>
      </right>
      <top/>
      <bottom style="dotted">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top style="thin">
        <color auto="1"/>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s>
  <cellStyleXfs count="6">
    <xf numFmtId="0" fontId="0" fillId="0" borderId="0"/>
    <xf numFmtId="0" fontId="10" fillId="0" borderId="0"/>
    <xf numFmtId="0" fontId="10" fillId="0" borderId="0">
      <alignment vertical="center"/>
    </xf>
    <xf numFmtId="0" fontId="12" fillId="0" borderId="0"/>
    <xf numFmtId="0" fontId="10" fillId="0" borderId="0">
      <alignment vertical="center"/>
    </xf>
    <xf numFmtId="0" fontId="53" fillId="0" borderId="0"/>
  </cellStyleXfs>
  <cellXfs count="333">
    <xf numFmtId="0" fontId="0" fillId="0" borderId="0" xfId="0"/>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0" xfId="0" applyFont="1" applyAlignment="1">
      <alignment horizontal="center" vertical="center" shrinkToFit="1"/>
    </xf>
    <xf numFmtId="0" fontId="4" fillId="0" borderId="38" xfId="0" applyFont="1" applyBorder="1" applyAlignment="1">
      <alignment horizontal="center" vertical="center"/>
    </xf>
    <xf numFmtId="0" fontId="7" fillId="0" borderId="38" xfId="0" applyFont="1" applyBorder="1" applyAlignment="1">
      <alignment horizontal="left" vertical="top"/>
    </xf>
    <xf numFmtId="0" fontId="6" fillId="0" borderId="39" xfId="0" applyFont="1" applyBorder="1" applyAlignment="1">
      <alignment horizontal="center" vertical="center"/>
    </xf>
    <xf numFmtId="0" fontId="6" fillId="0" borderId="0" xfId="0" applyFont="1" applyAlignment="1">
      <alignment vertical="center"/>
    </xf>
    <xf numFmtId="0" fontId="6" fillId="0" borderId="0" xfId="0" applyFont="1" applyAlignment="1">
      <alignment vertical="center" shrinkToFit="1"/>
    </xf>
    <xf numFmtId="0" fontId="6" fillId="0" borderId="40" xfId="0" applyFont="1" applyBorder="1" applyAlignment="1">
      <alignment horizontal="center" vertical="center"/>
    </xf>
    <xf numFmtId="0" fontId="6" fillId="0" borderId="40" xfId="0" applyFont="1" applyBorder="1" applyAlignment="1">
      <alignment vertical="center"/>
    </xf>
    <xf numFmtId="0" fontId="6" fillId="0" borderId="42" xfId="0" applyFont="1" applyBorder="1" applyAlignment="1">
      <alignment horizontal="center" vertical="center" shrinkToFit="1"/>
    </xf>
    <xf numFmtId="0" fontId="6" fillId="0" borderId="43" xfId="0" applyFont="1" applyBorder="1" applyAlignment="1">
      <alignment horizontal="center" vertical="center" shrinkToFit="1"/>
    </xf>
    <xf numFmtId="14" fontId="0" fillId="0" borderId="38" xfId="0" applyNumberFormat="1" applyBorder="1" applyAlignment="1">
      <alignment horizontal="right"/>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35" xfId="0" applyFont="1" applyBorder="1" applyAlignment="1">
      <alignment horizontal="center" vertical="center" shrinkToFit="1"/>
    </xf>
    <xf numFmtId="0" fontId="6" fillId="0" borderId="51" xfId="0" applyFont="1" applyBorder="1" applyAlignment="1">
      <alignment horizontal="center" vertical="center"/>
    </xf>
    <xf numFmtId="0" fontId="6" fillId="0" borderId="52" xfId="0" applyFont="1" applyBorder="1" applyAlignment="1">
      <alignment vertical="center"/>
    </xf>
    <xf numFmtId="0" fontId="6" fillId="0" borderId="53" xfId="0" applyFont="1" applyBorder="1" applyAlignment="1">
      <alignment horizontal="center" vertical="center"/>
    </xf>
    <xf numFmtId="0" fontId="6" fillId="0" borderId="54" xfId="0" applyFont="1" applyBorder="1" applyAlignment="1">
      <alignment horizontal="center" vertical="center" shrinkToFit="1"/>
    </xf>
    <xf numFmtId="0" fontId="6" fillId="0" borderId="55" xfId="0" applyFont="1" applyBorder="1" applyAlignment="1">
      <alignment horizontal="center" vertical="center"/>
    </xf>
    <xf numFmtId="0" fontId="6" fillId="0" borderId="56" xfId="0" applyFont="1" applyBorder="1" applyAlignment="1">
      <alignment horizontal="center" vertical="center" shrinkToFit="1"/>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33" xfId="0" applyFont="1" applyBorder="1" applyAlignment="1">
      <alignment horizontal="center" vertical="center" shrinkToFit="1"/>
    </xf>
    <xf numFmtId="0" fontId="6" fillId="0" borderId="61" xfId="0" applyFont="1" applyBorder="1" applyAlignment="1">
      <alignment horizontal="center" vertical="center"/>
    </xf>
    <xf numFmtId="0" fontId="6" fillId="0" borderId="33" xfId="0" applyFont="1" applyBorder="1" applyAlignment="1">
      <alignment horizontal="left" vertical="center"/>
    </xf>
    <xf numFmtId="0" fontId="6" fillId="0" borderId="9" xfId="0" applyFont="1" applyBorder="1" applyAlignment="1">
      <alignment horizontal="left" vertical="center"/>
    </xf>
    <xf numFmtId="0" fontId="6" fillId="0" borderId="35" xfId="0" applyFont="1" applyBorder="1" applyAlignment="1">
      <alignment horizontal="left" vertical="center"/>
    </xf>
    <xf numFmtId="0" fontId="6" fillId="0" borderId="25"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62"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4" xfId="0" applyFont="1" applyBorder="1" applyAlignment="1">
      <alignment horizontal="center" vertical="center" shrinkToFit="1"/>
    </xf>
    <xf numFmtId="0" fontId="2" fillId="0" borderId="0" xfId="0" applyFont="1"/>
    <xf numFmtId="0" fontId="3" fillId="0" borderId="0" xfId="0" applyFont="1" applyAlignment="1">
      <alignment horizontal="center" vertical="center"/>
    </xf>
    <xf numFmtId="176" fontId="6" fillId="0" borderId="0" xfId="0" applyNumberFormat="1" applyFont="1" applyAlignment="1">
      <alignment horizontal="center" vertical="center"/>
    </xf>
    <xf numFmtId="176" fontId="6" fillId="0" borderId="0" xfId="0" applyNumberFormat="1" applyFont="1" applyAlignment="1">
      <alignment horizontal="center" vertical="center" shrinkToFit="1"/>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62" xfId="0" applyFont="1" applyBorder="1" applyAlignment="1">
      <alignment horizontal="center" vertical="center"/>
    </xf>
    <xf numFmtId="0" fontId="6" fillId="0" borderId="3" xfId="0" applyFont="1" applyBorder="1" applyAlignment="1">
      <alignment horizontal="left" vertical="center"/>
    </xf>
    <xf numFmtId="0" fontId="6" fillId="0" borderId="11" xfId="0" applyFont="1" applyBorder="1" applyAlignment="1">
      <alignment horizontal="left" vertical="center"/>
    </xf>
    <xf numFmtId="0" fontId="6" fillId="0" borderId="15" xfId="0" applyFont="1" applyBorder="1" applyAlignment="1">
      <alignment horizontal="left" vertical="center"/>
    </xf>
    <xf numFmtId="0" fontId="6" fillId="0" borderId="30" xfId="0" applyFont="1" applyBorder="1" applyAlignment="1">
      <alignment horizontal="left" vertical="center"/>
    </xf>
    <xf numFmtId="0" fontId="6" fillId="0" borderId="19" xfId="0" applyFont="1" applyBorder="1" applyAlignment="1">
      <alignment horizontal="left" vertical="center"/>
    </xf>
    <xf numFmtId="176" fontId="6" fillId="0" borderId="0" xfId="0" applyNumberFormat="1" applyFont="1" applyAlignment="1">
      <alignment horizontal="left"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41" xfId="0" applyFont="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shrinkToFit="1"/>
    </xf>
    <xf numFmtId="0" fontId="6" fillId="0" borderId="69" xfId="0" applyFont="1" applyBorder="1" applyAlignment="1">
      <alignment horizontal="center" vertical="center" shrinkToFit="1"/>
    </xf>
    <xf numFmtId="0" fontId="6" fillId="0" borderId="70" xfId="0" applyFont="1" applyBorder="1" applyAlignment="1">
      <alignment horizontal="center" vertical="center"/>
    </xf>
    <xf numFmtId="0" fontId="9" fillId="0" borderId="0" xfId="0" applyFont="1" applyAlignment="1">
      <alignment horizontal="center" vertical="center"/>
    </xf>
    <xf numFmtId="0" fontId="3" fillId="0" borderId="0" xfId="0" applyFont="1" applyAlignment="1">
      <alignment horizontal="left" vertical="center"/>
    </xf>
    <xf numFmtId="0" fontId="8" fillId="0" borderId="45" xfId="0" applyFont="1" applyBorder="1" applyAlignment="1">
      <alignment vertical="center" shrinkToFit="1"/>
    </xf>
    <xf numFmtId="0" fontId="8" fillId="0" borderId="46" xfId="0" applyFont="1" applyBorder="1" applyAlignment="1">
      <alignment vertical="center" shrinkToFit="1"/>
    </xf>
    <xf numFmtId="0" fontId="8" fillId="0" borderId="47" xfId="0" applyFont="1" applyBorder="1" applyAlignment="1">
      <alignment vertical="center" shrinkToFit="1"/>
    </xf>
    <xf numFmtId="0" fontId="3" fillId="0" borderId="33" xfId="0" applyFont="1" applyBorder="1" applyAlignment="1">
      <alignment horizontal="center"/>
    </xf>
    <xf numFmtId="0" fontId="3" fillId="0" borderId="35" xfId="0" applyFont="1" applyBorder="1" applyAlignment="1">
      <alignment horizontal="center"/>
    </xf>
    <xf numFmtId="0" fontId="3" fillId="0" borderId="9" xfId="0" applyFont="1" applyBorder="1" applyAlignment="1">
      <alignment horizont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21" xfId="0" applyFont="1" applyFill="1" applyBorder="1" applyAlignment="1">
      <alignment horizontal="center" vertical="center"/>
    </xf>
    <xf numFmtId="0" fontId="14" fillId="0" borderId="0" xfId="0" applyFont="1" applyAlignment="1">
      <alignment horizontal="justify" vertical="center"/>
    </xf>
    <xf numFmtId="0" fontId="1" fillId="0" borderId="0" xfId="0" applyFont="1" applyAlignment="1">
      <alignment horizontal="justify" vertical="center"/>
    </xf>
    <xf numFmtId="0" fontId="20" fillId="0" borderId="0" xfId="0" applyFont="1" applyAlignment="1">
      <alignment horizontal="center" vertical="center"/>
    </xf>
    <xf numFmtId="0" fontId="14" fillId="0" borderId="0" xfId="0" applyFont="1" applyAlignment="1">
      <alignment horizontal="justify" vertical="center" wrapText="1"/>
    </xf>
    <xf numFmtId="0" fontId="21" fillId="0" borderId="0" xfId="0" applyFont="1" applyAlignment="1">
      <alignment horizontal="justify" vertical="center" wrapText="1"/>
    </xf>
    <xf numFmtId="0" fontId="3" fillId="0" borderId="0" xfId="0" applyFont="1" applyAlignment="1">
      <alignment horizontal="justify" vertical="center" wrapText="1"/>
    </xf>
    <xf numFmtId="0" fontId="3" fillId="3" borderId="33" xfId="0" applyFont="1" applyFill="1" applyBorder="1" applyAlignment="1">
      <alignment horizontal="center" vertical="center"/>
    </xf>
    <xf numFmtId="0" fontId="3" fillId="3" borderId="35" xfId="0" applyFont="1" applyFill="1" applyBorder="1" applyAlignment="1">
      <alignment horizontal="center" vertical="center" shrinkToFit="1"/>
    </xf>
    <xf numFmtId="0" fontId="3" fillId="0" borderId="45" xfId="0" applyFont="1" applyBorder="1" applyAlignment="1">
      <alignment horizontal="center" vertical="center"/>
    </xf>
    <xf numFmtId="0" fontId="3" fillId="0" borderId="8" xfId="0" applyFont="1" applyBorder="1" applyAlignment="1">
      <alignment horizontal="center" vertical="center"/>
    </xf>
    <xf numFmtId="0" fontId="3" fillId="0" borderId="46" xfId="0" applyFont="1" applyBorder="1" applyAlignment="1">
      <alignment horizontal="center" vertical="center"/>
    </xf>
    <xf numFmtId="0" fontId="3" fillId="0" borderId="12" xfId="0" applyFont="1" applyBorder="1" applyAlignment="1">
      <alignment horizontal="center" vertical="center"/>
    </xf>
    <xf numFmtId="0" fontId="3" fillId="0" borderId="47"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Alignment="1">
      <alignment horizontal="center"/>
    </xf>
    <xf numFmtId="0" fontId="3" fillId="0" borderId="33" xfId="0" applyFont="1" applyBorder="1" applyAlignment="1">
      <alignment horizontal="center" vertical="center" wrapText="1" shrinkToFit="1"/>
    </xf>
    <xf numFmtId="0" fontId="3" fillId="0" borderId="35" xfId="0" applyFont="1" applyBorder="1" applyAlignment="1">
      <alignment horizontal="center" vertical="center" wrapText="1" shrinkToFit="1"/>
    </xf>
    <xf numFmtId="0" fontId="6" fillId="0" borderId="72" xfId="0" applyFont="1" applyBorder="1" applyAlignment="1">
      <alignment horizontal="center" vertical="center"/>
    </xf>
    <xf numFmtId="0" fontId="3" fillId="0" borderId="0" xfId="0" applyFont="1" applyAlignment="1">
      <alignment horizontal="center" vertical="center" wrapText="1" shrinkToFit="1"/>
    </xf>
    <xf numFmtId="0" fontId="3" fillId="0" borderId="38" xfId="0" applyFont="1" applyBorder="1" applyAlignment="1">
      <alignment horizontal="center"/>
    </xf>
    <xf numFmtId="176" fontId="18" fillId="0" borderId="0" xfId="0" applyNumberFormat="1" applyFont="1" applyAlignment="1">
      <alignment horizontal="center" vertical="center"/>
    </xf>
    <xf numFmtId="0" fontId="6" fillId="0" borderId="0" xfId="0" applyFont="1" applyAlignment="1">
      <alignment horizontal="left" vertical="center"/>
    </xf>
    <xf numFmtId="176" fontId="6" fillId="4" borderId="0" xfId="0" applyNumberFormat="1" applyFont="1" applyFill="1" applyAlignment="1">
      <alignment horizontal="center" vertical="center"/>
    </xf>
    <xf numFmtId="176" fontId="18" fillId="4" borderId="0" xfId="0" applyNumberFormat="1" applyFont="1" applyFill="1" applyAlignment="1">
      <alignment horizontal="center" vertical="center"/>
    </xf>
    <xf numFmtId="0" fontId="6" fillId="4" borderId="0" xfId="0" applyFont="1" applyFill="1" applyAlignment="1">
      <alignment horizontal="center" vertical="center"/>
    </xf>
    <xf numFmtId="0" fontId="6" fillId="0" borderId="73" xfId="0" applyFont="1" applyBorder="1" applyAlignment="1">
      <alignment horizontal="center" vertical="center"/>
    </xf>
    <xf numFmtId="0" fontId="6" fillId="0" borderId="74" xfId="0" applyFont="1" applyBorder="1" applyAlignment="1">
      <alignment horizontal="center" vertical="center" shrinkToFit="1"/>
    </xf>
    <xf numFmtId="0" fontId="6" fillId="0" borderId="75" xfId="0" applyFont="1" applyBorder="1" applyAlignment="1">
      <alignment horizontal="center" vertical="center" shrinkToFit="1"/>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23" fillId="0" borderId="0" xfId="0" applyFont="1" applyAlignment="1">
      <alignment horizontal="center" vertical="center" wrapText="1"/>
    </xf>
    <xf numFmtId="0" fontId="19" fillId="0" borderId="0" xfId="0" applyFont="1" applyAlignment="1">
      <alignment horizontal="justify" vertical="center"/>
    </xf>
    <xf numFmtId="0" fontId="24" fillId="0" borderId="0" xfId="0" applyFont="1" applyAlignment="1">
      <alignment horizontal="center" vertical="center" wrapText="1"/>
    </xf>
    <xf numFmtId="0" fontId="2" fillId="0" borderId="0" xfId="0" applyFont="1" applyAlignment="1">
      <alignment horizontal="center"/>
    </xf>
    <xf numFmtId="0" fontId="22" fillId="0" borderId="0" xfId="0" applyFont="1" applyAlignment="1">
      <alignment horizontal="center" vertical="center"/>
    </xf>
    <xf numFmtId="0" fontId="2" fillId="0" borderId="0" xfId="0" applyFont="1" applyAlignment="1">
      <alignment horizontal="center" vertical="center"/>
    </xf>
    <xf numFmtId="0" fontId="25" fillId="0" borderId="0" xfId="0" applyFont="1" applyAlignment="1">
      <alignment horizontal="center" vertical="center"/>
    </xf>
    <xf numFmtId="0" fontId="19" fillId="0" borderId="0" xfId="0" applyFont="1" applyAlignment="1">
      <alignment horizontal="justify" vertical="center" wrapText="1"/>
    </xf>
    <xf numFmtId="0" fontId="21" fillId="0" borderId="0" xfId="0" applyFont="1" applyAlignment="1">
      <alignment horizontal="right" vertical="center" wrapText="1"/>
    </xf>
    <xf numFmtId="0" fontId="0" fillId="0" borderId="0" xfId="0" applyAlignment="1">
      <alignment horizontal="right"/>
    </xf>
    <xf numFmtId="0" fontId="0" fillId="0" borderId="0" xfId="0" applyAlignment="1">
      <alignment horizontal="left"/>
    </xf>
    <xf numFmtId="0" fontId="1" fillId="0" borderId="0" xfId="0" applyFont="1" applyAlignment="1">
      <alignment horizontal="center"/>
    </xf>
    <xf numFmtId="0" fontId="8" fillId="0" borderId="0" xfId="0" applyFont="1"/>
    <xf numFmtId="0" fontId="1" fillId="0" borderId="0" xfId="0" applyFont="1" applyAlignment="1">
      <alignment horizontal="right"/>
    </xf>
    <xf numFmtId="0" fontId="1" fillId="0" borderId="0" xfId="0" applyFont="1"/>
    <xf numFmtId="0" fontId="6" fillId="0" borderId="44" xfId="0" applyFont="1" applyBorder="1" applyAlignment="1">
      <alignment horizontal="center" vertical="center"/>
    </xf>
    <xf numFmtId="0" fontId="2" fillId="0" borderId="0" xfId="0" applyFont="1" applyAlignment="1">
      <alignment horizontal="left" vertical="center"/>
    </xf>
    <xf numFmtId="0" fontId="4" fillId="0" borderId="0" xfId="0" applyFont="1" applyAlignment="1">
      <alignment horizontal="center" vertical="center"/>
    </xf>
    <xf numFmtId="0" fontId="7" fillId="0" borderId="0" xfId="0" applyFont="1" applyAlignment="1">
      <alignment horizontal="left" vertical="top"/>
    </xf>
    <xf numFmtId="0" fontId="29" fillId="0" borderId="0" xfId="0" applyFont="1" applyAlignment="1">
      <alignment horizontal="justify" vertical="center"/>
    </xf>
    <xf numFmtId="0" fontId="25" fillId="0" borderId="0" xfId="0" applyFont="1" applyAlignment="1">
      <alignment horizontal="justify" vertical="center" wrapText="1"/>
    </xf>
    <xf numFmtId="0" fontId="23" fillId="0" borderId="0" xfId="0" applyFont="1" applyAlignment="1">
      <alignment horizontal="justify" vertical="center" wrapText="1"/>
    </xf>
    <xf numFmtId="0" fontId="30" fillId="0" borderId="0" xfId="0" applyFont="1" applyAlignment="1">
      <alignment horizontal="justify" vertical="center" wrapText="1"/>
    </xf>
    <xf numFmtId="0" fontId="30" fillId="0" borderId="0" xfId="0" applyFont="1" applyAlignment="1">
      <alignment horizontal="justify" vertical="center"/>
    </xf>
    <xf numFmtId="0" fontId="8" fillId="0" borderId="0" xfId="0" applyFont="1" applyAlignment="1">
      <alignment horizontal="justify" vertical="center" wrapText="1"/>
    </xf>
    <xf numFmtId="0" fontId="3" fillId="0" borderId="61" xfId="0" applyFont="1" applyBorder="1" applyAlignment="1">
      <alignment horizontal="center" vertical="center"/>
    </xf>
    <xf numFmtId="0" fontId="3" fillId="0" borderId="62" xfId="0" applyFont="1" applyBorder="1" applyAlignment="1">
      <alignment horizontal="center" vertical="center" shrinkToFit="1"/>
    </xf>
    <xf numFmtId="0" fontId="6" fillId="0" borderId="71" xfId="0" applyFont="1" applyBorder="1" applyAlignment="1">
      <alignment horizontal="center" vertical="center"/>
    </xf>
    <xf numFmtId="0" fontId="6" fillId="0" borderId="6"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86" xfId="0" applyFont="1" applyBorder="1" applyAlignment="1">
      <alignment horizontal="center" vertical="center"/>
    </xf>
    <xf numFmtId="0" fontId="6" fillId="0" borderId="44" xfId="0" applyFont="1" applyBorder="1" applyAlignment="1">
      <alignment horizontal="center" vertical="center" shrinkToFit="1"/>
    </xf>
    <xf numFmtId="0" fontId="6" fillId="0" borderId="87" xfId="0" applyFont="1" applyBorder="1" applyAlignment="1">
      <alignment horizontal="center" vertical="center" shrinkToFit="1"/>
    </xf>
    <xf numFmtId="0" fontId="0" fillId="0" borderId="0" xfId="0" applyAlignment="1">
      <alignment horizontal="center" vertical="center"/>
    </xf>
    <xf numFmtId="0" fontId="32" fillId="0" borderId="0" xfId="0" applyFont="1"/>
    <xf numFmtId="0" fontId="33" fillId="0" borderId="0" xfId="0" applyFont="1"/>
    <xf numFmtId="0" fontId="35" fillId="0" borderId="0" xfId="0" applyFont="1"/>
    <xf numFmtId="0" fontId="37" fillId="0" borderId="0" xfId="0" applyFont="1"/>
    <xf numFmtId="0" fontId="38" fillId="0" borderId="0" xfId="0" applyFont="1" applyAlignment="1">
      <alignment horizontal="center" vertical="center"/>
    </xf>
    <xf numFmtId="0" fontId="0" fillId="0" borderId="0" xfId="0" applyAlignment="1">
      <alignment vertical="center"/>
    </xf>
    <xf numFmtId="0" fontId="0" fillId="0" borderId="89" xfId="0" applyBorder="1" applyAlignment="1">
      <alignment vertical="center"/>
    </xf>
    <xf numFmtId="0" fontId="0" fillId="0" borderId="90" xfId="0" applyBorder="1" applyAlignment="1">
      <alignment vertical="center"/>
    </xf>
    <xf numFmtId="0" fontId="0" fillId="0" borderId="91" xfId="0" applyBorder="1" applyAlignment="1">
      <alignment horizontal="center" vertical="center"/>
    </xf>
    <xf numFmtId="0" fontId="0" fillId="0" borderId="91" xfId="0" applyBorder="1" applyAlignment="1">
      <alignment vertical="center"/>
    </xf>
    <xf numFmtId="0" fontId="0" fillId="0" borderId="92" xfId="0" applyBorder="1" applyAlignment="1">
      <alignment horizontal="center" vertical="center"/>
    </xf>
    <xf numFmtId="14" fontId="0" fillId="0" borderId="93" xfId="0" applyNumberFormat="1" applyBorder="1" applyAlignment="1">
      <alignment vertical="center"/>
    </xf>
    <xf numFmtId="0" fontId="0" fillId="0" borderId="93" xfId="0" applyBorder="1" applyAlignment="1">
      <alignment vertical="center"/>
    </xf>
    <xf numFmtId="0" fontId="0" fillId="0" borderId="94" xfId="0" applyBorder="1" applyAlignment="1">
      <alignment vertical="center"/>
    </xf>
    <xf numFmtId="0" fontId="0" fillId="0" borderId="92" xfId="0" applyBorder="1" applyAlignment="1">
      <alignment vertical="center"/>
    </xf>
    <xf numFmtId="0" fontId="0" fillId="0" borderId="95" xfId="0" applyBorder="1" applyAlignment="1">
      <alignment vertical="center"/>
    </xf>
    <xf numFmtId="0" fontId="0" fillId="0" borderId="96" xfId="0" applyBorder="1" applyAlignment="1">
      <alignment horizontal="center" vertical="center"/>
    </xf>
    <xf numFmtId="14" fontId="0" fillId="0" borderId="97" xfId="0" applyNumberFormat="1" applyBorder="1" applyAlignment="1">
      <alignment vertical="center"/>
    </xf>
    <xf numFmtId="0" fontId="0" fillId="0" borderId="97" xfId="0" applyBorder="1" applyAlignment="1">
      <alignment vertical="center"/>
    </xf>
    <xf numFmtId="0" fontId="0" fillId="0" borderId="96" xfId="0" applyBorder="1" applyAlignment="1">
      <alignment vertical="center"/>
    </xf>
    <xf numFmtId="14" fontId="3" fillId="0" borderId="0" xfId="0" applyNumberFormat="1" applyFont="1" applyAlignment="1">
      <alignment vertical="center"/>
    </xf>
    <xf numFmtId="0" fontId="3" fillId="0" borderId="71" xfId="0" applyFont="1" applyBorder="1" applyAlignment="1">
      <alignment horizontal="right" vertical="center"/>
    </xf>
    <xf numFmtId="0" fontId="3" fillId="0" borderId="71" xfId="0" applyFont="1" applyBorder="1" applyAlignment="1">
      <alignment horizontal="center" vertical="center"/>
    </xf>
    <xf numFmtId="0" fontId="3" fillId="0" borderId="82" xfId="0" applyFont="1" applyBorder="1" applyAlignment="1">
      <alignment horizontal="center" vertical="center"/>
    </xf>
    <xf numFmtId="0" fontId="3" fillId="0" borderId="72" xfId="0" applyFont="1" applyBorder="1" applyAlignment="1">
      <alignment horizontal="center" vertical="center"/>
    </xf>
    <xf numFmtId="0" fontId="3" fillId="0" borderId="82" xfId="0" applyFont="1" applyBorder="1" applyAlignment="1">
      <alignment horizontal="right" vertical="center"/>
    </xf>
    <xf numFmtId="0" fontId="0" fillId="5" borderId="89" xfId="0" applyFill="1" applyBorder="1" applyAlignment="1">
      <alignment horizontal="center" vertical="center"/>
    </xf>
    <xf numFmtId="0" fontId="0" fillId="5" borderId="90" xfId="0" applyFill="1" applyBorder="1" applyAlignment="1">
      <alignment horizontal="center" vertical="center"/>
    </xf>
    <xf numFmtId="0" fontId="0" fillId="5" borderId="91" xfId="0" applyFill="1" applyBorder="1" applyAlignment="1">
      <alignment horizontal="center" vertical="center"/>
    </xf>
    <xf numFmtId="0" fontId="0" fillId="5" borderId="98" xfId="0" applyFill="1" applyBorder="1" applyAlignment="1">
      <alignment horizontal="center" vertical="center"/>
    </xf>
    <xf numFmtId="0" fontId="0" fillId="5" borderId="71" xfId="0" applyFill="1" applyBorder="1" applyAlignment="1">
      <alignment horizontal="center" vertical="center"/>
    </xf>
    <xf numFmtId="0" fontId="40" fillId="0" borderId="0" xfId="0" applyFont="1" applyAlignment="1">
      <alignment horizontal="justify" vertical="center" wrapText="1"/>
    </xf>
    <xf numFmtId="0" fontId="41" fillId="0" borderId="0" xfId="0" applyFont="1"/>
    <xf numFmtId="0" fontId="3" fillId="0" borderId="0" xfId="0" applyFont="1"/>
    <xf numFmtId="0" fontId="10" fillId="0" borderId="0" xfId="4">
      <alignment vertical="center"/>
    </xf>
    <xf numFmtId="0" fontId="43" fillId="0" borderId="0" xfId="4" applyFont="1" applyAlignment="1">
      <alignment vertical="top"/>
    </xf>
    <xf numFmtId="0" fontId="48" fillId="0" borderId="0" xfId="4" applyFont="1" applyAlignment="1">
      <alignment horizontal="left" vertical="top"/>
    </xf>
    <xf numFmtId="0" fontId="49" fillId="0" borderId="0" xfId="4" applyFont="1" applyAlignment="1">
      <alignment horizontal="left" vertical="top"/>
    </xf>
    <xf numFmtId="0" fontId="47" fillId="0" borderId="0" xfId="4" applyFont="1" applyAlignment="1">
      <alignment horizontal="left" vertical="top"/>
    </xf>
    <xf numFmtId="0" fontId="50" fillId="0" borderId="0" xfId="4" applyFont="1">
      <alignment vertical="center"/>
    </xf>
    <xf numFmtId="0" fontId="51" fillId="0" borderId="0" xfId="4" applyFont="1" applyAlignment="1">
      <alignment horizontal="right" vertical="center"/>
    </xf>
    <xf numFmtId="0" fontId="52" fillId="0" borderId="0" xfId="4" applyFont="1">
      <alignment vertical="center"/>
    </xf>
    <xf numFmtId="0" fontId="53" fillId="0" borderId="0" xfId="5"/>
    <xf numFmtId="0" fontId="54" fillId="0" borderId="0" xfId="5" applyFont="1" applyAlignment="1">
      <alignment horizontal="left" vertical="center"/>
    </xf>
    <xf numFmtId="0" fontId="53" fillId="0" borderId="0" xfId="5" applyAlignment="1">
      <alignment wrapText="1"/>
    </xf>
    <xf numFmtId="0" fontId="53" fillId="0" borderId="71" xfId="5" applyBorder="1" applyAlignment="1">
      <alignment horizontal="center" vertical="center"/>
    </xf>
    <xf numFmtId="0" fontId="53" fillId="0" borderId="0" xfId="5" applyAlignment="1">
      <alignment horizontal="center" vertical="center"/>
    </xf>
    <xf numFmtId="0" fontId="53" fillId="0" borderId="71" xfId="5" applyBorder="1" applyAlignment="1">
      <alignment horizontal="center" vertical="center" wrapText="1"/>
    </xf>
    <xf numFmtId="0" fontId="53" fillId="0" borderId="71" xfId="5" applyBorder="1"/>
    <xf numFmtId="0" fontId="6" fillId="0" borderId="0" xfId="5" applyFont="1" applyAlignment="1">
      <alignment vertical="center"/>
    </xf>
    <xf numFmtId="0" fontId="23" fillId="0" borderId="0" xfId="5" applyFont="1"/>
    <xf numFmtId="0" fontId="3" fillId="0" borderId="0" xfId="5" applyFont="1"/>
    <xf numFmtId="0" fontId="56" fillId="0" borderId="0" xfId="5" applyFont="1" applyAlignment="1">
      <alignment horizontal="left" wrapText="1"/>
    </xf>
    <xf numFmtId="0" fontId="42" fillId="0" borderId="0" xfId="5" applyFont="1"/>
    <xf numFmtId="0" fontId="56" fillId="0" borderId="0" xfId="5" applyFont="1" applyAlignment="1">
      <alignment wrapText="1"/>
    </xf>
    <xf numFmtId="0" fontId="53" fillId="0" borderId="82" xfId="5" applyBorder="1" applyAlignment="1">
      <alignment horizontal="center" vertical="center"/>
    </xf>
    <xf numFmtId="0" fontId="53" fillId="0" borderId="72" xfId="5" applyBorder="1" applyAlignment="1">
      <alignment horizontal="center" vertical="center"/>
    </xf>
    <xf numFmtId="0" fontId="53" fillId="0" borderId="82" xfId="5" applyBorder="1" applyAlignment="1">
      <alignment wrapText="1"/>
    </xf>
    <xf numFmtId="0" fontId="53" fillId="0" borderId="72" xfId="5" applyBorder="1" applyAlignment="1">
      <alignment wrapText="1"/>
    </xf>
    <xf numFmtId="0" fontId="53" fillId="0" borderId="72" xfId="5" applyBorder="1"/>
    <xf numFmtId="0" fontId="53" fillId="0" borderId="78" xfId="5" applyBorder="1"/>
    <xf numFmtId="0" fontId="42" fillId="0" borderId="0" xfId="5" applyFont="1" applyAlignment="1">
      <alignment vertical="center"/>
    </xf>
    <xf numFmtId="0" fontId="57" fillId="0" borderId="0" xfId="5" applyFont="1"/>
    <xf numFmtId="0" fontId="57" fillId="0" borderId="0" xfId="5" applyFont="1" applyAlignment="1">
      <alignment wrapText="1"/>
    </xf>
    <xf numFmtId="0" fontId="42" fillId="0" borderId="0" xfId="5" applyFont="1" applyAlignment="1">
      <alignment wrapText="1"/>
    </xf>
    <xf numFmtId="0" fontId="3" fillId="0" borderId="0" xfId="5" applyFont="1" applyAlignment="1">
      <alignment wrapText="1"/>
    </xf>
    <xf numFmtId="0" fontId="58" fillId="0" borderId="0" xfId="5" applyFont="1" applyAlignment="1">
      <alignment wrapText="1"/>
    </xf>
    <xf numFmtId="0" fontId="36" fillId="0" borderId="0" xfId="0" applyFont="1" applyAlignment="1">
      <alignment horizontal="left"/>
    </xf>
    <xf numFmtId="0" fontId="34" fillId="0" borderId="0" xfId="0" applyFont="1" applyAlignment="1">
      <alignment horizontal="center"/>
    </xf>
    <xf numFmtId="0" fontId="35" fillId="0" borderId="0" xfId="0" applyFont="1" applyAlignment="1">
      <alignment horizontal="center"/>
    </xf>
    <xf numFmtId="0" fontId="36" fillId="0" borderId="0" xfId="0" applyFont="1" applyAlignment="1">
      <alignment horizontal="center"/>
    </xf>
    <xf numFmtId="0" fontId="39" fillId="0" borderId="1" xfId="0" applyFont="1" applyBorder="1" applyAlignment="1">
      <alignment horizontal="center" vertical="center"/>
    </xf>
    <xf numFmtId="0" fontId="0" fillId="0" borderId="88" xfId="0" applyBorder="1" applyAlignment="1">
      <alignment horizontal="center" vertical="center"/>
    </xf>
    <xf numFmtId="0" fontId="0" fillId="0" borderId="61" xfId="0" applyBorder="1" applyAlignment="1">
      <alignment horizontal="center" vertical="center"/>
    </xf>
    <xf numFmtId="0" fontId="0" fillId="0" borderId="32" xfId="0" applyBorder="1" applyAlignment="1">
      <alignment horizontal="center" vertical="center"/>
    </xf>
    <xf numFmtId="0" fontId="0" fillId="0" borderId="0" xfId="0" applyAlignment="1">
      <alignment horizontal="center" vertical="center"/>
    </xf>
    <xf numFmtId="0" fontId="0" fillId="0" borderId="78" xfId="0" applyBorder="1" applyAlignment="1">
      <alignment horizontal="center" vertical="center"/>
    </xf>
    <xf numFmtId="0" fontId="0" fillId="0" borderId="13" xfId="0" applyBorder="1" applyAlignment="1">
      <alignment horizontal="center" vertical="center"/>
    </xf>
    <xf numFmtId="0" fontId="0" fillId="0" borderId="38" xfId="0" applyBorder="1" applyAlignment="1">
      <alignment horizontal="center" vertical="center"/>
    </xf>
    <xf numFmtId="0" fontId="0" fillId="0" borderId="62" xfId="0" applyBorder="1" applyAlignment="1">
      <alignment horizontal="center" vertical="center"/>
    </xf>
    <xf numFmtId="0" fontId="27" fillId="0" borderId="0" xfId="0" applyFont="1" applyAlignment="1">
      <alignment horizontal="center" vertical="center"/>
    </xf>
    <xf numFmtId="0" fontId="7" fillId="0" borderId="0" xfId="0" applyFont="1" applyAlignment="1">
      <alignment horizontal="center" vertical="center"/>
    </xf>
    <xf numFmtId="0" fontId="22" fillId="0" borderId="0" xfId="0" applyFont="1" applyAlignment="1">
      <alignment horizontal="center" vertical="center"/>
    </xf>
    <xf numFmtId="0" fontId="53" fillId="0" borderId="83" xfId="5" applyBorder="1" applyAlignment="1">
      <alignment horizontal="center" wrapText="1"/>
    </xf>
    <xf numFmtId="0" fontId="53" fillId="0" borderId="72" xfId="5" applyBorder="1" applyAlignment="1">
      <alignment horizontal="center" wrapText="1"/>
    </xf>
    <xf numFmtId="0" fontId="53" fillId="0" borderId="71" xfId="5" applyBorder="1" applyAlignment="1">
      <alignment horizontal="center"/>
    </xf>
    <xf numFmtId="0" fontId="53" fillId="0" borderId="82" xfId="5" applyBorder="1" applyAlignment="1">
      <alignment horizontal="center" vertical="center"/>
    </xf>
    <xf numFmtId="0" fontId="53" fillId="0" borderId="72" xfId="5" applyBorder="1" applyAlignment="1">
      <alignment horizontal="center" vertical="center"/>
    </xf>
    <xf numFmtId="0" fontId="53" fillId="0" borderId="33" xfId="5" applyBorder="1" applyAlignment="1">
      <alignment horizontal="center" vertical="center"/>
    </xf>
    <xf numFmtId="0" fontId="53" fillId="0" borderId="9" xfId="5" applyBorder="1" applyAlignment="1">
      <alignment horizontal="center" vertical="center"/>
    </xf>
    <xf numFmtId="0" fontId="53" fillId="0" borderId="35" xfId="5" applyBorder="1" applyAlignment="1">
      <alignment horizontal="center" vertical="center"/>
    </xf>
    <xf numFmtId="0" fontId="3" fillId="0" borderId="0" xfId="0" applyFont="1" applyAlignment="1">
      <alignment horizontal="left" vertical="center" wrapText="1"/>
    </xf>
    <xf numFmtId="0" fontId="21" fillId="0" borderId="0" xfId="0" applyFont="1" applyAlignment="1">
      <alignment horizontal="left" vertical="center" wrapText="1"/>
    </xf>
    <xf numFmtId="0" fontId="53" fillId="0" borderId="33" xfId="5" applyBorder="1" applyAlignment="1">
      <alignment horizontal="center"/>
    </xf>
    <xf numFmtId="0" fontId="53" fillId="0" borderId="9" xfId="5" applyBorder="1" applyAlignment="1">
      <alignment horizontal="center"/>
    </xf>
    <xf numFmtId="0" fontId="53" fillId="0" borderId="35" xfId="5" applyBorder="1" applyAlignment="1">
      <alignment horizontal="center"/>
    </xf>
    <xf numFmtId="0" fontId="56" fillId="0" borderId="0" xfId="5" applyFont="1" applyAlignment="1">
      <alignment horizontal="left" wrapText="1"/>
    </xf>
    <xf numFmtId="0" fontId="40" fillId="0" borderId="0" xfId="0" applyFont="1" applyAlignment="1">
      <alignment horizontal="left" vertical="center" wrapText="1"/>
    </xf>
    <xf numFmtId="0" fontId="3" fillId="0" borderId="0" xfId="0" applyFont="1" applyAlignment="1">
      <alignment vertical="center" wrapText="1"/>
    </xf>
    <xf numFmtId="0" fontId="23" fillId="0" borderId="0" xfId="5" applyFont="1" applyAlignment="1">
      <alignment horizontal="left" wrapText="1"/>
    </xf>
    <xf numFmtId="0" fontId="43" fillId="0" borderId="0" xfId="4" applyFont="1" applyAlignment="1">
      <alignment horizontal="center" vertical="top"/>
    </xf>
    <xf numFmtId="0" fontId="45" fillId="0" borderId="99" xfId="4" applyFont="1" applyBorder="1" applyAlignment="1">
      <alignment horizontal="center" vertical="center" wrapText="1"/>
    </xf>
    <xf numFmtId="0" fontId="10" fillId="0" borderId="100" xfId="4" applyBorder="1" applyAlignment="1">
      <alignment horizontal="left" vertical="center"/>
    </xf>
    <xf numFmtId="0" fontId="45" fillId="0" borderId="99" xfId="4" applyFont="1" applyBorder="1" applyAlignment="1">
      <alignment horizontal="left" vertical="center" wrapText="1"/>
    </xf>
    <xf numFmtId="0" fontId="45" fillId="0" borderId="101" xfId="4" applyFont="1" applyBorder="1" applyAlignment="1">
      <alignment horizontal="left" vertical="center" wrapText="1"/>
    </xf>
    <xf numFmtId="0" fontId="45" fillId="0" borderId="100" xfId="4" applyFont="1" applyBorder="1" applyAlignment="1">
      <alignment horizontal="left" vertical="center" wrapText="1"/>
    </xf>
    <xf numFmtId="0" fontId="45" fillId="0" borderId="99" xfId="4" applyFont="1" applyBorder="1" applyAlignment="1">
      <alignment horizontal="right" vertical="center" wrapText="1"/>
    </xf>
    <xf numFmtId="0" fontId="45" fillId="0" borderId="100" xfId="4" applyFont="1" applyBorder="1" applyAlignment="1">
      <alignment horizontal="right" vertical="center" wrapText="1"/>
    </xf>
    <xf numFmtId="0" fontId="10" fillId="0" borderId="99" xfId="4" applyBorder="1" applyAlignment="1">
      <alignment horizontal="left" vertical="center" wrapText="1"/>
    </xf>
    <xf numFmtId="0" fontId="10" fillId="0" borderId="99" xfId="4" applyBorder="1" applyAlignment="1">
      <alignment horizontal="left" vertical="top" wrapText="1"/>
    </xf>
    <xf numFmtId="0" fontId="10" fillId="0" borderId="101" xfId="4" applyBorder="1" applyAlignment="1">
      <alignment horizontal="left" vertical="center"/>
    </xf>
    <xf numFmtId="0" fontId="47" fillId="0" borderId="99" xfId="4" applyFont="1" applyBorder="1" applyAlignment="1">
      <alignment horizontal="left" vertical="center" wrapText="1"/>
    </xf>
    <xf numFmtId="0" fontId="31" fillId="0" borderId="33"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3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33" xfId="0" applyFont="1" applyBorder="1" applyAlignment="1">
      <alignment horizontal="center" vertical="center" textRotation="255" wrapText="1"/>
    </xf>
    <xf numFmtId="0" fontId="8" fillId="0" borderId="9" xfId="0" applyFont="1" applyBorder="1" applyAlignment="1">
      <alignment horizontal="center" vertical="center" textRotation="255" wrapText="1"/>
    </xf>
    <xf numFmtId="0" fontId="8" fillId="0" borderId="35" xfId="0" applyFont="1" applyBorder="1" applyAlignment="1">
      <alignment horizontal="center" vertical="center" textRotation="255" wrapText="1"/>
    </xf>
    <xf numFmtId="0" fontId="26" fillId="0" borderId="0" xfId="0" applyFont="1" applyAlignment="1">
      <alignment horizontal="center" vertical="center"/>
    </xf>
    <xf numFmtId="0" fontId="0" fillId="0" borderId="0" xfId="0" applyAlignment="1">
      <alignment horizontal="center"/>
    </xf>
    <xf numFmtId="0" fontId="3" fillId="3" borderId="33"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0" borderId="33" xfId="0" applyFont="1" applyBorder="1" applyAlignment="1">
      <alignment horizontal="center" vertical="center"/>
    </xf>
    <xf numFmtId="0" fontId="3" fillId="0" borderId="35" xfId="0" applyFont="1" applyBorder="1" applyAlignment="1">
      <alignment horizontal="center" vertical="center"/>
    </xf>
    <xf numFmtId="14" fontId="6" fillId="0" borderId="38" xfId="0" applyNumberFormat="1" applyFont="1" applyBorder="1" applyAlignment="1">
      <alignment horizontal="center" vertical="center"/>
    </xf>
    <xf numFmtId="0" fontId="3" fillId="0" borderId="71" xfId="0" applyFont="1" applyBorder="1" applyAlignment="1">
      <alignment horizontal="center" vertical="center"/>
    </xf>
    <xf numFmtId="0" fontId="8" fillId="0" borderId="71" xfId="0" applyFont="1" applyBorder="1" applyAlignment="1">
      <alignment horizontal="center" vertical="center" textRotation="255" wrapText="1"/>
    </xf>
    <xf numFmtId="0" fontId="6" fillId="0" borderId="3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61" xfId="0" applyFont="1" applyBorder="1" applyAlignment="1">
      <alignment horizontal="center" vertical="center"/>
    </xf>
    <xf numFmtId="0" fontId="6" fillId="0" borderId="33" xfId="0" applyFont="1" applyBorder="1" applyAlignment="1">
      <alignment horizontal="center" vertical="center"/>
    </xf>
    <xf numFmtId="0" fontId="6" fillId="0" borderId="35" xfId="0" applyFont="1" applyBorder="1" applyAlignment="1">
      <alignment horizontal="center" vertical="center"/>
    </xf>
    <xf numFmtId="0" fontId="6" fillId="0" borderId="79" xfId="0" applyFont="1" applyBorder="1" applyAlignment="1">
      <alignment horizontal="center" vertical="center"/>
    </xf>
    <xf numFmtId="0" fontId="6" fillId="0" borderId="80" xfId="0" applyFont="1" applyBorder="1" applyAlignment="1">
      <alignment horizontal="center" vertical="center"/>
    </xf>
    <xf numFmtId="14" fontId="0" fillId="0" borderId="0" xfId="0" applyNumberFormat="1" applyAlignment="1">
      <alignment horizontal="right"/>
    </xf>
    <xf numFmtId="0" fontId="6" fillId="0" borderId="81" xfId="0" applyFont="1" applyBorder="1" applyAlignment="1">
      <alignment horizontal="center" vertical="center"/>
    </xf>
    <xf numFmtId="0" fontId="6" fillId="0" borderId="49" xfId="0" applyFont="1" applyBorder="1" applyAlignment="1">
      <alignment horizontal="center" vertical="center"/>
    </xf>
    <xf numFmtId="0" fontId="6" fillId="0" borderId="82" xfId="0" applyFont="1" applyBorder="1" applyAlignment="1">
      <alignment horizontal="center" vertical="center"/>
    </xf>
    <xf numFmtId="0" fontId="6" fillId="0" borderId="83" xfId="0" applyFont="1" applyBorder="1" applyAlignment="1">
      <alignment horizontal="center" vertical="center"/>
    </xf>
    <xf numFmtId="0" fontId="6" fillId="0" borderId="72" xfId="0" applyFont="1" applyBorder="1" applyAlignment="1">
      <alignment horizontal="center" vertical="center"/>
    </xf>
    <xf numFmtId="0" fontId="3" fillId="0" borderId="33" xfId="0" applyFont="1" applyBorder="1" applyAlignment="1">
      <alignment horizontal="center" vertical="center" wrapText="1" shrinkToFit="1"/>
    </xf>
    <xf numFmtId="0" fontId="3" fillId="0" borderId="9" xfId="0" applyFont="1" applyBorder="1" applyAlignment="1">
      <alignment horizontal="center" vertical="center" wrapText="1" shrinkToFit="1"/>
    </xf>
    <xf numFmtId="0" fontId="3" fillId="0" borderId="35" xfId="0" applyFont="1" applyBorder="1" applyAlignment="1">
      <alignment horizontal="center" vertical="center" wrapText="1" shrinkToFit="1"/>
    </xf>
    <xf numFmtId="0" fontId="6" fillId="0" borderId="44" xfId="0" applyFont="1" applyBorder="1" applyAlignment="1">
      <alignment horizontal="center" vertical="center"/>
    </xf>
    <xf numFmtId="0" fontId="6" fillId="0" borderId="39" xfId="0" applyFont="1" applyBorder="1" applyAlignment="1">
      <alignment horizontal="center" vertical="center"/>
    </xf>
    <xf numFmtId="0" fontId="5" fillId="0" borderId="38" xfId="0" applyFont="1" applyBorder="1" applyAlignment="1">
      <alignment horizontal="left" vertical="center"/>
    </xf>
    <xf numFmtId="0" fontId="6" fillId="0" borderId="71" xfId="0" applyFont="1" applyBorder="1" applyAlignment="1">
      <alignment horizontal="center" vertical="center"/>
    </xf>
    <xf numFmtId="0" fontId="9" fillId="0" borderId="0" xfId="0" applyFont="1" applyAlignment="1">
      <alignment horizontal="center" vertical="center"/>
    </xf>
    <xf numFmtId="0" fontId="6" fillId="0" borderId="84" xfId="0" applyFont="1" applyBorder="1" applyAlignment="1">
      <alignment horizontal="center" vertical="center"/>
    </xf>
    <xf numFmtId="177" fontId="6" fillId="0" borderId="0" xfId="0" applyNumberFormat="1" applyFont="1" applyAlignment="1">
      <alignment horizontal="right" vertical="center"/>
    </xf>
    <xf numFmtId="0" fontId="0" fillId="0" borderId="0" xfId="0" applyAlignment="1">
      <alignment horizontal="right" vertical="center"/>
    </xf>
    <xf numFmtId="0" fontId="6" fillId="0" borderId="0" xfId="0" applyFont="1" applyAlignment="1">
      <alignment horizontal="center" vertical="center"/>
    </xf>
    <xf numFmtId="0" fontId="6" fillId="0" borderId="85" xfId="0" applyFont="1" applyBorder="1" applyAlignment="1">
      <alignment horizontal="center" vertical="center"/>
    </xf>
  </cellXfs>
  <cellStyles count="6">
    <cellStyle name="標準" xfId="0" builtinId="0"/>
    <cellStyle name="標準 10" xfId="1" xr:uid="{00000000-0005-0000-0000-000001000000}"/>
    <cellStyle name="標準 10 2" xfId="2" xr:uid="{00000000-0005-0000-0000-000002000000}"/>
    <cellStyle name="標準 2" xfId="3" xr:uid="{00000000-0005-0000-0000-000003000000}"/>
    <cellStyle name="標準 3" xfId="4" xr:uid="{00000000-0005-0000-0000-000004000000}"/>
    <cellStyle name="標準 4" xfId="5" xr:uid="{00000000-0005-0000-0000-000005000000}"/>
  </cellStyles>
  <dxfs count="1">
    <dxf>
      <font>
        <b val="0"/>
        <condense val="0"/>
        <extend val="0"/>
        <color indexed="10"/>
      </font>
    </dxf>
  </dxfs>
  <tableStyles count="0" defaultTableStyle="TableStyleMedium2" defaultPivotStyle="PivotStyleLight16"/>
  <colors>
    <mruColors>
      <color rgb="FFFF66FF"/>
      <color rgb="FFFFCCFF"/>
      <color rgb="FFCCFF33"/>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5.xml"/><Relationship Id="rId21" Type="http://schemas.openxmlformats.org/officeDocument/2006/relationships/externalLink" Target="externalLinks/externalLink10.xml"/><Relationship Id="rId42" Type="http://schemas.openxmlformats.org/officeDocument/2006/relationships/externalLink" Target="externalLinks/externalLink31.xml"/><Relationship Id="rId47" Type="http://schemas.openxmlformats.org/officeDocument/2006/relationships/externalLink" Target="externalLinks/externalLink36.xml"/><Relationship Id="rId63" Type="http://schemas.openxmlformats.org/officeDocument/2006/relationships/externalLink" Target="externalLinks/externalLink52.xml"/><Relationship Id="rId68" Type="http://schemas.openxmlformats.org/officeDocument/2006/relationships/externalLink" Target="externalLinks/externalLink57.xml"/><Relationship Id="rId16" Type="http://schemas.openxmlformats.org/officeDocument/2006/relationships/externalLink" Target="externalLinks/externalLink5.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externalLink" Target="externalLinks/externalLink26.xml"/><Relationship Id="rId40" Type="http://schemas.openxmlformats.org/officeDocument/2006/relationships/externalLink" Target="externalLinks/externalLink29.xml"/><Relationship Id="rId45" Type="http://schemas.openxmlformats.org/officeDocument/2006/relationships/externalLink" Target="externalLinks/externalLink34.xml"/><Relationship Id="rId53" Type="http://schemas.openxmlformats.org/officeDocument/2006/relationships/externalLink" Target="externalLinks/externalLink42.xml"/><Relationship Id="rId58" Type="http://schemas.openxmlformats.org/officeDocument/2006/relationships/externalLink" Target="externalLinks/externalLink47.xml"/><Relationship Id="rId66" Type="http://schemas.openxmlformats.org/officeDocument/2006/relationships/externalLink" Target="externalLinks/externalLink55.xml"/><Relationship Id="rId74" Type="http://schemas.openxmlformats.org/officeDocument/2006/relationships/externalLink" Target="externalLinks/externalLink63.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externalLink" Target="externalLinks/externalLink50.xml"/><Relationship Id="rId19" Type="http://schemas.openxmlformats.org/officeDocument/2006/relationships/externalLink" Target="externalLinks/externalLink8.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43" Type="http://schemas.openxmlformats.org/officeDocument/2006/relationships/externalLink" Target="externalLinks/externalLink32.xml"/><Relationship Id="rId48" Type="http://schemas.openxmlformats.org/officeDocument/2006/relationships/externalLink" Target="externalLinks/externalLink37.xml"/><Relationship Id="rId56" Type="http://schemas.openxmlformats.org/officeDocument/2006/relationships/externalLink" Target="externalLinks/externalLink45.xml"/><Relationship Id="rId64" Type="http://schemas.openxmlformats.org/officeDocument/2006/relationships/externalLink" Target="externalLinks/externalLink53.xml"/><Relationship Id="rId69" Type="http://schemas.openxmlformats.org/officeDocument/2006/relationships/externalLink" Target="externalLinks/externalLink58.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40.xml"/><Relationship Id="rId72" Type="http://schemas.openxmlformats.org/officeDocument/2006/relationships/externalLink" Target="externalLinks/externalLink61.xml"/><Relationship Id="rId3" Type="http://schemas.openxmlformats.org/officeDocument/2006/relationships/worksheet" Target="worksheets/sheet3.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externalLink" Target="externalLinks/externalLink27.xml"/><Relationship Id="rId46" Type="http://schemas.openxmlformats.org/officeDocument/2006/relationships/externalLink" Target="externalLinks/externalLink35.xml"/><Relationship Id="rId59" Type="http://schemas.openxmlformats.org/officeDocument/2006/relationships/externalLink" Target="externalLinks/externalLink48.xml"/><Relationship Id="rId67" Type="http://schemas.openxmlformats.org/officeDocument/2006/relationships/externalLink" Target="externalLinks/externalLink56.xml"/><Relationship Id="rId20" Type="http://schemas.openxmlformats.org/officeDocument/2006/relationships/externalLink" Target="externalLinks/externalLink9.xml"/><Relationship Id="rId41" Type="http://schemas.openxmlformats.org/officeDocument/2006/relationships/externalLink" Target="externalLinks/externalLink30.xml"/><Relationship Id="rId54" Type="http://schemas.openxmlformats.org/officeDocument/2006/relationships/externalLink" Target="externalLinks/externalLink43.xml"/><Relationship Id="rId62" Type="http://schemas.openxmlformats.org/officeDocument/2006/relationships/externalLink" Target="externalLinks/externalLink51.xml"/><Relationship Id="rId70" Type="http://schemas.openxmlformats.org/officeDocument/2006/relationships/externalLink" Target="externalLinks/externalLink59.xml"/><Relationship Id="rId75" Type="http://schemas.openxmlformats.org/officeDocument/2006/relationships/externalLink" Target="externalLinks/externalLink6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externalLink" Target="externalLinks/externalLink25.xml"/><Relationship Id="rId49" Type="http://schemas.openxmlformats.org/officeDocument/2006/relationships/externalLink" Target="externalLinks/externalLink38.xml"/><Relationship Id="rId57" Type="http://schemas.openxmlformats.org/officeDocument/2006/relationships/externalLink" Target="externalLinks/externalLink46.xml"/><Relationship Id="rId10" Type="http://schemas.openxmlformats.org/officeDocument/2006/relationships/worksheet" Target="worksheets/sheet10.xml"/><Relationship Id="rId31" Type="http://schemas.openxmlformats.org/officeDocument/2006/relationships/externalLink" Target="externalLinks/externalLink20.xml"/><Relationship Id="rId44" Type="http://schemas.openxmlformats.org/officeDocument/2006/relationships/externalLink" Target="externalLinks/externalLink33.xml"/><Relationship Id="rId52" Type="http://schemas.openxmlformats.org/officeDocument/2006/relationships/externalLink" Target="externalLinks/externalLink41.xml"/><Relationship Id="rId60" Type="http://schemas.openxmlformats.org/officeDocument/2006/relationships/externalLink" Target="externalLinks/externalLink49.xml"/><Relationship Id="rId65" Type="http://schemas.openxmlformats.org/officeDocument/2006/relationships/externalLink" Target="externalLinks/externalLink54.xml"/><Relationship Id="rId73" Type="http://schemas.openxmlformats.org/officeDocument/2006/relationships/externalLink" Target="externalLinks/externalLink62.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9" Type="http://schemas.openxmlformats.org/officeDocument/2006/relationships/externalLink" Target="externalLinks/externalLink28.xml"/><Relationship Id="rId34" Type="http://schemas.openxmlformats.org/officeDocument/2006/relationships/externalLink" Target="externalLinks/externalLink23.xml"/><Relationship Id="rId50" Type="http://schemas.openxmlformats.org/officeDocument/2006/relationships/externalLink" Target="externalLinks/externalLink39.xml"/><Relationship Id="rId55" Type="http://schemas.openxmlformats.org/officeDocument/2006/relationships/externalLink" Target="externalLinks/externalLink44.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externalLink" Target="externalLinks/externalLink60.xml"/><Relationship Id="rId2" Type="http://schemas.openxmlformats.org/officeDocument/2006/relationships/worksheet" Target="worksheets/sheet2.xml"/><Relationship Id="rId29" Type="http://schemas.openxmlformats.org/officeDocument/2006/relationships/externalLink" Target="externalLinks/externalLink1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60.203.222.54\20_global%20aaa\AISIN\045_Indonesia&#12525;&#12540;&#12459;&#12521;&#12452;&#12474;\PO&#26908;&#35342;\&#20316;&#25104;&#23436;\&#12452;&#12531;&#12501;&#12521;\&#12469;&#12540;&#12496;&#27083;&#25104;\pw1500-XPAR-03012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d.docs.live.net/Users/MASAKI/Desktop/Users/masaaki/Documents/My%20Dropbox/&#36234;&#21069;&#24066;&#24339;&#36947;&#21332;&#20250;/10&#24180;/&#31532;39&#22238;&#36234;&#21069;&#24066;&#33738;&#33457;&#26479;&#24339;&#36947;&#22823;&#20250;/10-&#21442;&#21152;&#32773;&#12487;&#12540;&#12479;/02&#21442;&#21152;&#22243;&#20307;&#12487;&#12540;&#12479;/&#23567;&#27996;&#24066;&#24339;&#36947;&#21332;&#20250;(&#21475;&#38957;_100919&#8594;&#12513;&#12540;&#12523;_100920)/&#23567;&#27996;&#24066;&#24339;&#36947;&#21332;&#2025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d.docs.live.net/Users/hiroyuki/AppData/Local/Temp/&#31119;&#20117;&#30476;&#24339;&#36947;&#36960;&#30340;&#22823;&#20250;&#38598;&#35336;&#34920;(&#26228;&#22825;&#36960;&#30340;Ver).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d.docs.live.net/Users/&#23665;&#26412;&#12288;&#12354;&#12369;&#12415;/Desktop/&#12467;&#12500;&#12540;&#31119;&#20117;&#30476;&#24339;&#36947;&#36984;&#25163;&#27177;&#22823;&#20250;&#65288;&#20860;&#12288;&#22766;&#34892;&#20250;&#65289;_&#38598;&#35336;&#34920;(&#26412;&#30058;&#29992;)901.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Kn1036\kaga\WINDOWS\&#65411;&#65438;&#65405;&#65400;&#65412;&#65391;&#65420;&#65439;\MAINMENU.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rv006\gisa\&#35373;&#22793;&#23653;&#275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92.168.1.1\FShare\&#20181;&#20107;\&#26032;&#20809;&#38651;&#27671;\&#21442;&#32771;&#36039;&#26009;\pw1500-XPAR-03012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hn5005.mis.muratec.co.jp:8824/DOC/SYSDEP/E2156(MT&#29983;&#29987;&#31649;&#29702;&#20877;&#29983;)/999_Tools/mistool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hn5005.mis.muratec.co.jp:8824/DOC/SYSDEP/E2113/080_&#65411;&#65405;&#65412;&#35336;&#30011;/1%20&#31995;&#20869;&#65411;&#65405;&#65412;/&#32068;&#35336;/mistool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Kn1036\kaga\Doc\Local\&#22806;&#27880;&#35506;\&#26376;&#27425;&#22577;~2\&#26376;&#27425;&#22577;~1\&#65315;&#65348;&#25512;&#31227;\CD&#25512;&#31227;&#65302;&#65298;&#2639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Kn1036\kaga\DT\97&#24180;&#26834;&#65400;&#65438;&#65431;&#654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oc\Common\ISO\&#12498;&#12516;&#12522;&#12531;&#12464;&#12539;&#12469;&#12540;&#12505;&#35696;&#20107;&#37682;\&#26399;&#26411;&#12498;&#12516;&#12522;&#12531;&#12464;\&#65302;&#65300;&#26399;\&#28155;&#20184;&#36039;&#26009;\&#32068;&#31435;&#29983;&#29987;&#35506;\&#30330;&#34920;&#36039;&#26009;&#12288;&#12288;&#12354;&#12378;&#12414;\WINDOWS\TEMP\~ME00007.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ntserver2\MFG\Documents%20and%20Settings\kiriakep02016\Local%20Settings\Temporary%20Internet%20Files\OLKB7\HIM&#35373;&#35336;&#20181;&#27096;&#26360;03110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H:\&#20849;&#36890;\&#19968;&#33324;\054%20&#12503;&#12525;&#12472;&#12455;&#12463;&#12488;&#65298;&#65301;\MW-X%20&#24037;&#25968;&#21066;&#28187;\&#24037;&#22580;&#20596;&#27963;&#21205;\&#12487;&#12531;&#12477;&#65293;&#23433;&#22478;&#31435;&#20250;&#25351;&#25688;&#23550;&#3157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160.203.222.54\20_global%20aaa\AISIN\045_Indonesia&#12525;&#12540;&#12459;&#12521;&#12452;&#12474;\PO&#26908;&#35342;\&#20316;&#25104;&#23436;\&#12452;&#12531;&#12501;&#12521;\&#12469;&#12540;&#12496;&#27083;&#25104;\Documents%20and%20Settings\micizono\My%20Documents\&#21830;&#21697;&#21270;\&#20986;&#33655;&#25645;&#36617;&#27083;&#25104;&#12471;&#12540;&#12488;\pp100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My%20Documents\&#32068;&#31435;&#35336;&#30011;\&#29983;&#29987;&#35336;&#30011;\01&#24180;&#24230;&#20998;\&#65299;&#12533;&#26376;&#35336;&#30011;\&#12463;&#12522;&#12540;&#12531;&#32068;&#31435;010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n1015\doc\Documents%20and%20Settings\kiriakep02016\My%20Documents\document\TMT\&#38283;&#30330;\2005&#24180;&#21152;&#24037;&#27231;&#38283;&#30330;&#35336;&#30011;&#2636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192.168.0.2\d\WINDOWS\Temporary%20Internet%20Files\Content.IE5\W3AFSRQT\INV_PL_SA&#12469;&#12531;&#12503;&#12523;&#12487;&#12540;&#12479;.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Kn1065\doc\local\&#22806;&#27880;&#35506;\21C\21&#65315;&#20381;&#38972;\&#65298;&#65297;&#65315;&#20381;&#3897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DOCUME~1/muratec/LOCALS~1/Temp/B2Temp/Attach/Documents%20and%20Settings/p02045/&#12487;&#12473;&#12463;&#12488;&#12483;&#12503;/&#36039;&#26448;&#38306;&#20418;-&#12467;&#12500;&#12540;/&#12467;&#12473;&#12488;&#12480;&#12454;&#12531;&#12467;&#12500;&#12540;/ATF-21&#26448;&#26009;&#36027;&#36039;&#26009;/document/&#23458;&#20808;/&#26085;&#26412;/&#12459;&#12472;&#12490;&#12452;&#12525;&#12531;/&#65398;&#65404;&#65438;&#65413;&#65394;&#65435;&#65437;_030310&#20181;&#27096;&#2636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hn5005.mis.muratec.co.jp:8824/DOC/SYSDEP/E2113/080_&#65411;&#65405;&#65412;&#35336;&#30011;/1%20&#31995;&#20869;&#65411;&#65405;&#65412;/&#32068;&#35336;/wk&#65434;&#65394;&#65393;&#65395;&#65412;.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doc/Local/&#22806;&#27880;&#35506;/1&#27963;&#21205;/&#65302;&#65305;&#26399;&#65315;&#65316;&#27963;&#21205;/21C/NEW&#65418;&#65438;&#65433;&#65402;&#65437;/&#38450;&#22645;&#12496;&#12523;&#12467;&#12531;&#26032;&#26087;&#23550;&#24540;&#12467;&#12473;&#12488;&#19968;&#35239;&#34920;0702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140&#21517;&#21476;&#23627;&#25903;&#31038;\&#21517;&#21476;&#23627;&#25903;&#31038;\&#21942;&#26989;&#35506;\&#26032;&#31649;&#29702;&#36039;&#26009;\&#20385;&#26684;&#12510;&#12473;&#12479;&#12540;\&#20385;&#26684;.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Pc0415\tool\&#12469;&#12531;&#12503;&#12523;&#38598;\&#65420;&#65383;&#65394;&#65433;&#65434;&#65394;&#65393;&#65395;&#65412;&#20316;&#25104;&#65410;&#65392;&#65433;(&#65396;&#65400;&#65406;&#65433;)\&#65420;&#65383;&#65394;&#65433;&#65434;&#65394;&#65393;&#65395;&#65412;.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doc/Common/&#26041;&#37341;&#31649;&#29702;/&#65303;&#65298;&#26399;/&#38761;&#26032;&#25512;&#36914;&#23460;&#12288;/&#22823;&#23721;/&#26376;&#27425;&#22577;&#21578;/doc/Local/&#22806;&#27880;&#35506;/1&#27963;&#21205;/&#65302;&#65305;&#26399;&#65315;&#65316;&#27963;&#21205;/21C/NEW&#65418;&#65438;&#65433;&#65402;&#65437;/&#37096;&#21697;&#32013;&#20837;&#30906;&#35469;1014.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doc/Common/&#26041;&#37341;&#31649;&#29702;/&#65303;&#65298;&#26399;/&#38761;&#26032;&#25512;&#36914;&#23460;&#12288;/&#22823;&#23721;/&#26376;&#27425;&#22577;&#21578;/local/&#22806;&#27880;&#35506;/C93041/67&#26399;&#24460;&#21322;&#27231;&#26800;&#21152;&#24037;&#35211;&#31309;&#32080;&#26524;.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IN5070\&#20849;&#26377;\&#35069;&#36896;&#37096;\&#35069;&#36896;&#37096;&#36913;&#22577;\&#22577;&#21578;&#20869;&#23481;\&#29983;&#29987;&#37096;\&#29983;&#29987;&#37329;&#38989;.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windows/TEMP/~&#20184;&#21152;&#20385;&#20516;&#23455;&#32318;.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s://d.docs.live.net/Users/MASAKI/Desktop/Users/masaaki/Documents/My%20Dropbox/&#36234;&#21069;&#24066;&#24339;&#36947;&#21332;&#20250;/10&#24180;/&#31532;39&#22238;&#36234;&#21069;&#24066;&#33738;&#33457;&#26479;&#24339;&#36947;&#22823;&#20250;/10-&#21442;&#21152;&#32773;&#12487;&#12540;&#12479;/02&#21442;&#21152;&#22243;&#20307;&#12487;&#12540;&#12479;/&#20161;&#24859;&#22823;&#23398;(&#12513;&#12540;&#12523;_100918)/&#20161;&#24859;&#22823;&#2339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doc/Common/&#26041;&#37341;&#31649;&#29702;/&#65303;&#65298;&#26399;/&#38761;&#26032;&#25512;&#36914;&#23460;&#12288;/&#22823;&#23721;/&#26376;&#27425;&#22577;&#21578;/doc/Common/&#26041;&#37341;&#31649;&#29702;/&#65303;&#65297;&#26399;/&#38761;&#26032;&#25512;&#36914;&#23460;/&#36817;&#34276;/doc/Local/&#21152;&#24037;&#29983;&#29987;&#35506;/&#22770;&#19978;/68&#26399;&#22770;&#19978;/68&#26399;&#22770;&#19978;&#30446;&#27161;.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Kn1036\kaga\DOCUME~1\c69090\LOCALS~1\Temp\~ME00001.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Kn1036\kaga\Doc\Local\&#32068;&#31435;&#29983;&#29987;&#35506;\&#31532;&#65300;&#32068;&#31435;\C84114&#23665;&#23822;&#38597;\3&#65322;&#65298;&#26085;&#22577;.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B:\&#22266;&#23450;&#36039;&#29987;&#35211;&#30452;\95&#24314;&#29289;&#35211;&#30452;&#1237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INNT/Profiles/c20935/&#65411;&#65438;&#65405;&#65400;&#65412;&#65391;&#65420;&#65439;/&#65420;&#65438;&#65432;&#65392;&#65420;&#65401;&#65392;&#65405;/65-67&#12510;&#12473;&#12479;&#12540;%20%2067%20&#36884;&#2001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H:\&#20849;&#36890;\&#19968;&#33324;\012_&#65323;&#65336;&#65418;&#65439;&#65392;&#65410;\&#12479;&#12540;&#12491;&#12531;&#12464;\T-Hontai.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B:\MAC.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Kn1015\kaga\Documents%20and%20Settings\c70116\My%20Documents\&#12510;&#12452;&#12487;&#12540;&#12479;\&#25345;&#12385;&#24112;&#12426;\&#26041;&#37341;&#31649;&#29702;\&#33655;&#21463;&#12369;&#32013;&#20837;&#28857;&#25968;.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PC5262\&#36039;&#26448;&#12471;&#12473;&#12486;&#12512;\DOC\SYSDEP\E2113&#65288;&#21152;&#36032;&#32068;&#31435;&#20986;&#24235;&#65289;\070_&#35443;&#32048;&#35373;&#35336;\060%20PG&#20181;&#27096;&#26360;\040%20&#65315;&#65327;&#65314;&#65327;&#65324;\SB2318.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Kn1015.tm.muratec.co.jp\DOC\!IO_kiki\Temp\00KX000000001_PN.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Kn1015\doc\AW\@&#20844;&#38283;\&#32330;&#32173;&#35069;&#36896;&#20250;&#35696;\69&#26399;\20070420\21CMG-3&#26376;-4&#26376;&#24046;.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scad100\scad\&#20849;&#36890;\&#19968;&#33324;\012_&#65323;&#65336;&#65418;&#65439;&#65392;&#65410;\&#12503;&#12524;&#12473;\P-KXParts95v.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Zenkyurenserver\company\&#19977;&#27744;\&#12459;&#12524;&#12531;&#12480;&#12540;.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Srv006\gisa\TCHRKIJ\DATA\FEED-B\&#65420;&#65384;&#65392;&#65412;&#65438;&#65314;.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J:\&#35069;&#36896;&#37096;\&#35069;&#36896;&#37096;&#36913;&#22577;\&#22577;&#21578;&#20869;&#23481;\&#29983;&#29987;&#37096;\&#29983;&#29987;&#37329;&#389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n1036\kaga\WINDOWS\&#65411;&#65438;&#65405;&#65400;&#65412;&#65391;&#65420;&#65439;\MAINMENU_S.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Kn1015\doc\doc\Local\&#21152;&#24037;&#29983;&#29987;&#35506;\&#22770;&#19978;\68&#26399;&#22770;&#19978;\68&#26399;&#22770;&#19978;&#30446;&#2716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IN5070\&#20849;&#26377;\&#26989;&#21209;&#37096;\C89021\200012&#20840;&#36039;&#29987;&#26126;&#3204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Documents%20and%20Settings/&#30000;&#20013;/Local%20Settings/Temporary%20Internet%20Files/Content.IE5/0RWVK12D/WINDOWS/&#65411;&#65438;&#65405;&#65400;&#65412;&#65391;&#65420;&#65439;/&#12479;&#12531;&#12473;/&#12459;&#12524;&#12531;&#12480;&#12540;.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H-SAKIYAMA\&#22266;&#23450;&#36039;&#29987;&#21488;&#24115;\&#35373;&#20633;&#25237;&#36039;\000425&#20250;&#35336;&#12487;&#12540;&#12479;\2000&#19978;MY&#26082;&#23384;.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s://d.docs.live.net/Users/MASAKI/Desktop/Users/masaaki/Documents/My%20Dropbox/&#36234;&#21069;&#24066;&#24339;&#36947;&#21332;&#20250;/10&#24180;/&#31532;39&#22238;&#36234;&#21069;&#24066;&#33738;&#33457;&#26479;&#24339;&#36947;&#22823;&#20250;/10-&#21442;&#21152;&#32773;&#12487;&#12540;&#12479;/02&#21442;&#21152;&#22243;&#20307;&#12487;&#12540;&#12479;/&#31119;&#20117;&#24066;&#24339;&#36947;&#21332;&#20250;(WEB_100917)/&#31119;&#20117;&#24066;&#24339;&#36947;&#21332;&#20250;.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IN5070\&#20849;&#26377;\&#20849;&#36890;\&#19968;&#33324;\012_&#65323;&#65336;&#65418;&#65439;&#65392;&#65410;\&#12479;&#12540;&#12491;&#12531;&#12464;\01&#24180;8&#26376;\QA01KX338550.xls" TargetMode="External"/></Relationships>
</file>

<file path=xl/externalLinks/_rels/externalLink56.xml.rels><?xml version="1.0" encoding="UTF-8" standalone="yes"?>
<Relationships xmlns="http://schemas.openxmlformats.org/package/2006/relationships"><Relationship Id="rId2" Type="http://schemas.microsoft.com/office/2019/04/relationships/externalLinkLongPath" Target="file:///F:\DOCUME~1\muratec\LOCALS~1\Temp\B2Temp\Attach\Documents%20and%20Settings\p02045\&#12487;&#12473;&#12463;&#12488;&#12483;&#12503;\&#36039;&#26448;&#38306;&#20418;-&#12467;&#12500;&#12540;\&#12467;&#12473;&#12488;&#12480;&#12454;&#12531;&#12467;&#12500;&#12540;\ATF-21&#26448;&#26009;&#36027;&#36039;&#26009;\Documents%20and%20Settings\c82189.DOM_KAGA\Local%20Settings\Temporary%20Internet%20Files\Content.IE5\FJECJ2C4\windows\TEMP\&#20027;&#35201;&#35373;?17168860" TargetMode="External"/><Relationship Id="rId1" Type="http://schemas.openxmlformats.org/officeDocument/2006/relationships/externalLinkPath" Target="file:///\\17168860\&#20027;&#35201;&#35373;" TargetMode="External"/></Relationships>
</file>

<file path=xl/externalLinks/_rels/externalLink57.xml.rels><?xml version="1.0" encoding="UTF-8" standalone="yes"?>
<Relationships xmlns="http://schemas.openxmlformats.org/package/2006/relationships"><Relationship Id="rId2" Type="http://schemas.microsoft.com/office/2019/04/relationships/externalLinkLongPath" Target="/DOCUME~1/muratec/LOCALS~1/Temp/B2Temp/Attach/Documents%20and%20Settings/p02045/&#12487;&#12473;&#12463;&#12488;&#12483;&#12503;/&#36039;&#26448;&#38306;&#20418;-&#12467;&#12500;&#12540;/&#12467;&#12473;&#12488;&#12480;&#12454;&#12531;&#12467;&#12500;&#12540;/ATF-21&#26448;&#26009;&#36027;&#36039;&#26009;/Documents%20and%20Settings/c82189.DOM_KAGA/Local%20Settings/Temporary%20Internet%20Files/Content.IE5/FJECJ2C4/windows/TEMP/&#20027;&#35201;&#35373;?E0CB5756" TargetMode="External"/><Relationship Id="rId1" Type="http://schemas.openxmlformats.org/officeDocument/2006/relationships/externalLinkPath" Target="file:///\\E0CB5756\&#20027;&#35201;&#35373;"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T:\045_&#26032;&#35069;&#36896;&#20181;&#27096;&#26360;&#65288;SE&#20462;&#27491;&#29992;&#12479;&#12540;&#12491;&#12531;&#12464;&#65289;\MW120G&#26032;&#35069;&#36896;&#20181;&#27096;&#26360;Ver201.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Srv041\team\&#32076;&#29702;&#35506;\&#26989;&#32318;&#31649;&#29702;\&#26989;&#32318;&#20104;&#24819;\2004&#24180;5K\5K&#36861;&#36321;(200411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rv006\gisa\&#65318;&#65346;&#31080;.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A:\kato\kato\desk\&#38651;&#27671;&#25285;&#24403;&#32773;&#12539;&#26989;&#21209;\&#21336;&#20385;&#26126;&#32048;\&#38651;&#24037;&#31309;&#31639;.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Srv006\gisa\USER\NAKANO\TSUCHI\&#65420;&#65384;&#65392;&#65412;&#65438;&#65314;.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Srv006\gisa\FB&#31080;.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Kn1036\kaga\WIN560\&#20986;&#33655;&#65296;&#20253;.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Kn1036\kaga\WIN560\&#26053;&#3602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cad100\scad\WINDOWS\Temporary%20Internet%20Files\Content.IE5\ST2B41AN\&#24037;&#27231;&#24341;&#24403;&#35336;&#30011;&#34920;030605&#65336;(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24037;&#20316;&#37096;&#20849;&#26377;&#65411;&#65438;&#65392;&#65408;&#65392;\&#36000;&#33655;&#20104;&#28204;&#35336;&#31639;\&#35282;&#29289;&#36039;&#26009;\&#24037;&#20316;&#37096;&#35282;&#29289;G&#36000;&#33655;&#26178;&#3829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n1036\KAGA\Doc\Local\&#22806;&#27880;&#35506;\c97149\&#12381;&#12398;&#20182;\&#35211;&#20986;&#123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本情報"/>
      <sheetName val="記入方法"/>
      <sheetName val="パーティション設計シート"/>
      <sheetName val="コンソール接続"/>
      <sheetName val="PW1500"/>
      <sheetName val="PCI-ディスクボックス"/>
      <sheetName val="ハードウェアリスト"/>
      <sheetName val="Sheet1"/>
    </sheetNames>
    <sheetDataSet>
      <sheetData sheetId="0"/>
      <sheetData sheetId="1"/>
      <sheetData sheetId="2"/>
      <sheetData sheetId="3"/>
      <sheetData sheetId="4"/>
      <sheetData sheetId="5"/>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参加者明細"/>
      <sheetName val="リスト"/>
      <sheetName val="参加チェック用紙"/>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プログラム＆予選成績印刷用"/>
      <sheetName val="予選成績入力&amp;決勝成績入力"/>
      <sheetName val="決勝トーナメント"/>
      <sheetName val="大会成績入力＆印刷"/>
      <sheetName val="賞状差込データ"/>
      <sheetName val="リスト"/>
    </sheetNames>
    <sheetDataSet>
      <sheetData sheetId="0"/>
      <sheetData sheetId="1"/>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プログラム＆予選成績印刷用"/>
      <sheetName val="予選成績入力&amp;決勝成績入力"/>
      <sheetName val="大会成績入力＆印刷"/>
      <sheetName val="賞状差込データ"/>
      <sheetName val="○×"/>
    </sheetNames>
    <sheetDataSet>
      <sheetData sheetId="0" refreshError="1"/>
      <sheetData sheetId="1"/>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MAINMENU"/>
      <sheetName val="順序在庫明細"/>
      <sheetName val="定量在庫明細"/>
      <sheetName val="MRP"/>
      <sheetName val="リスト"/>
      <sheetName val="入力リスト"/>
      <sheetName val="ページ"/>
      <sheetName val="#REF"/>
      <sheetName val="#REF!"/>
      <sheetName val="自動プロ"/>
    </sheetNames>
    <definedNames>
      <definedName name="A_NEWOPEN"/>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設変履歴"/>
      <sheetName val="ページ"/>
      <sheetName val="順序在庫明細"/>
      <sheetName val="定量在庫明細"/>
      <sheetName val="MRP"/>
      <sheetName val="FAX短縮"/>
      <sheetName val="入力リスト"/>
      <sheetName val="設変履歴.XLS"/>
      <sheetName val="%E8%A8%AD%E5%A4%89%E5%B1%A5%E6%"/>
      <sheetName val="#REF!"/>
      <sheetName val="#REF"/>
      <sheetName val="事業所別損益(月別)"/>
      <sheetName val="Sheet"/>
      <sheetName val="Sheet1"/>
      <sheetName val="付加価値計算"/>
      <sheetName val="マッチ仕様書"/>
    </sheetNames>
    <definedNames>
      <definedName name="back"/>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基本情報"/>
      <sheetName val="記入方法"/>
      <sheetName val="パーティション設計シート"/>
      <sheetName val="コンソール接続"/>
      <sheetName val="PW1500"/>
      <sheetName val="PCI-ディスクボックス"/>
      <sheetName val="ハードウェアリスト"/>
    </sheetNames>
    <sheetDataSet>
      <sheetData sheetId="0"/>
      <sheetData sheetId="1"/>
      <sheetData sheetId="2"/>
      <sheetData sheetId="3"/>
      <sheetData sheetId="4"/>
      <sheetData sheetId="5"/>
      <sheetData sheetId="6"/>
      <sheetData sheetId="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ISTOOLS Menu"/>
      <sheetName val="MISTOOLSﾓｼﾞｭｰﾙ"/>
      <sheetName val="JOB定義"/>
      <sheetName val="JOBﾌﾛｰﾓｼﾞｭｰﾙ"/>
      <sheetName val="ﾌｧｲﾙﾚｲｱｳﾄ定義ﾌｫｰﾑ"/>
      <sheetName val="WKﾚｲｱｳﾄﾓｼﾞｭｰﾙ"/>
      <sheetName val="Config"/>
      <sheetName val="JobFlow"/>
      <sheetName val="構成要素1"/>
      <sheetName val="wk01"/>
      <sheetName val="wk02"/>
      <sheetName val="Dialog1"/>
      <sheetName val="Dialog2"/>
      <sheetName val="Dialog3"/>
      <sheetName val="Dialog4"/>
      <sheetName val="項目定義ﾃｰﾌﾞﾙ"/>
      <sheetName val="完成ｼｰﾄ"/>
      <sheetName val="ﾃｽﾄﾃﾞｰﾀ作成用ｼｰﾄ"/>
      <sheetName val="mistools"/>
    </sheetNames>
    <definedNames>
      <definedName name="data_create"/>
      <definedName name="data_kensyo"/>
      <definedName name="WK_layout"/>
    </definedNames>
    <sheetDataSet>
      <sheetData sheetId="0"/>
      <sheetData sheetId="1" refreshError="1"/>
      <sheetData sheetId="2"/>
      <sheetData sheetId="3" refreshError="1"/>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istools"/>
    </sheetNames>
    <definedNames>
      <definedName name="data_create2"/>
    </defined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D"/>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97年棒ｸﾞﾗﾌ2"/>
      <sheetName val="ＰＦ月次"/>
      <sheetName val="data"/>
      <sheetName val="97年棒ｸﾞﾗﾌ2.xls"/>
      <sheetName val="97%E5%B9%B4%E6%A3%92%EF%BD%B8%E"/>
      <sheetName val="#REF!"/>
      <sheetName val="担当一覧"/>
      <sheetName val="工程外不良原因"/>
      <sheetName val="63期上期予測 "/>
      <sheetName val="自動プロ"/>
      <sheetName val="原紙"/>
      <sheetName val="電気工事積算ﾃﾞｰﾀ"/>
    </sheetNames>
    <definedNames>
      <definedName name="DTﾏｸﾛ.DTグラフ"/>
      <definedName name="DTﾏｸﾛ.DTピボット"/>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ＰＦグラフ"/>
      <sheetName val="ＰＦ月次"/>
      <sheetName val="data"/>
      <sheetName val="入力リスト"/>
      <sheetName val="ページ"/>
    </sheetNames>
    <sheetDataSet>
      <sheetData sheetId="0"/>
      <sheetData sheetId="1"/>
      <sheetData sheetId="2" refreshError="1"/>
      <sheetData sheetId="3" refreshError="1"/>
      <sheetData sheetId="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設計仕様書"/>
      <sheetName val="Sheet2"/>
      <sheetName val="Sheet3"/>
    </sheetNames>
    <sheetDataSet>
      <sheetData sheetId="0"/>
      <sheetData sheetId="1"/>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後出し費用分析"/>
      <sheetName val="未処理残"/>
      <sheetName val="制御関係"/>
      <sheetName val="メカ本機"/>
      <sheetName val="メカTSL"/>
      <sheetName val="活動まとめ"/>
      <sheetName val="B-1＆Ｂ-2-1"/>
      <sheetName val="メカ分析"/>
      <sheetName val="フロア図"/>
      <sheetName val="Sheet3"/>
      <sheetName val="Sheet3 (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本情報"/>
      <sheetName val="ハードウェア構成"/>
      <sheetName val="増設ラック（増設ファイルユニット）構成"/>
      <sheetName val="ハードウェア"/>
    </sheetNames>
    <sheetDataSet>
      <sheetData sheetId="0" refreshError="1"/>
      <sheetData sheetId="1" refreshError="1"/>
      <sheetData sheetId="2" refreshError="1"/>
      <sheetData sheetId="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大日程"/>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ナイロン機開発"/>
      <sheetName val="ATF-21開発"/>
      <sheetName val="単錘ニップツイスター開発"/>
      <sheetName val="コンポーネント開発"/>
      <sheetName val="熱媒ヒーター自社技術養成"/>
      <sheetName val="費用計画"/>
    </sheetNames>
    <sheetDataSet>
      <sheetData sheetId="0" refreshError="1"/>
      <sheetData sheetId="1" refreshError="1"/>
      <sheetData sheetId="2"/>
      <sheetData sheetId="3" refreshError="1"/>
      <sheetData sheetId="4" refreshError="1"/>
      <sheetData sheetId="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ih"/>
      <sheetName val="Soil"/>
      <sheetName val="InvoiceHeader"/>
      <sheetName val="InvoiceDetail"/>
      <sheetName val="Packing_List_Header"/>
      <sheetName val="Packing_List_Detail"/>
      <sheetName val="ShippingAdvice"/>
      <sheetName val="EDSNS"/>
      <sheetName val="Sheet1"/>
      <sheetName val="Sheet2"/>
      <sheetName val="Sheet3"/>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依頼"/>
      <sheetName val="全体集計６６"/>
      <sheetName val="墨谷６６"/>
      <sheetName val="曽我部６６"/>
      <sheetName val="長尾６６"/>
      <sheetName val="中川６６"/>
      <sheetName val="川上６６"/>
      <sheetName val="東出６６"/>
      <sheetName val="全体集計"/>
      <sheetName val="山下"/>
      <sheetName val="墨谷"/>
      <sheetName val="曽我部"/>
      <sheetName val="長尾"/>
      <sheetName val="川上"/>
      <sheetName val="MG"/>
      <sheetName val="月"/>
      <sheetName val="手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打合せ０３０３２"/>
    </sheetNames>
    <sheetDataSet>
      <sheetData sheetId="0" refreshError="1"/>
      <sheetData sheetId="1"/>
      <sheetData sheetId="2"/>
      <sheetData sheetId="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kﾚｲｱｳﾄ"/>
    </sheetNames>
    <definedNames>
      <definedName name="kensyo"/>
    </defined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コスト比較"/>
      <sheetName val="トレー"/>
      <sheetName val="マガジン"/>
      <sheetName val="0606"/>
      <sheetName val="0702"/>
      <sheetName val="NEWバルコン"/>
    </sheetNames>
    <sheetDataSet>
      <sheetData sheetId="0" refreshError="1"/>
      <sheetData sheetId="1" refreshError="1"/>
      <sheetData sheetId="2" refreshError="1"/>
      <sheetData sheetId="3"/>
      <sheetData sheetId="4" refreshError="1"/>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5.8.18新三菱 稲沢 型番順"/>
      <sheetName val="05.4.21改訂　富士モータB"/>
      <sheetName val="05.5.18改訂 東芝ﾄﾚ・東芝家電 "/>
      <sheetName val="05.3.9改訂 東芝ﾄﾚ・東芝家電  "/>
      <sheetName val="05.2.15改訂 東芝ﾄﾚ・東芝家電 "/>
      <sheetName val="旧日精価B"/>
      <sheetName val="新ニッセイ価B"/>
      <sheetName val="05.4改訂ニッセイ価B"/>
      <sheetName val="旧日精価R"/>
      <sheetName val="新ニッセイ価R"/>
      <sheetName val="住友重機械"/>
      <sheetName val="新050201～ヤマザキ桑名 美濃加茂 大口 "/>
      <sheetName val="新ヤマザキ桑名 美濃加茂 大口"/>
      <sheetName val="旧ヤマザキ桑名 美濃加茂 大口"/>
      <sheetName val="旧ヤマザキ総括表"/>
      <sheetName val="村田  かんばん"/>
      <sheetName val="丸嘉工業"/>
      <sheetName val="ｵﾑﾛﾝ部品"/>
      <sheetName val="ｵﾑﾛﾝ型番"/>
      <sheetName val="愛螺工業"/>
      <sheetName val="東海理化"/>
      <sheetName val="ﾜｼﾉｴﾝ"/>
      <sheetName val="松下電工"/>
      <sheetName val="松下エコ"/>
      <sheetName val="松下サービス(三木・他）"/>
      <sheetName val="松下西"/>
      <sheetName val="東芝ﾄﾚ・東芝家電"/>
      <sheetName val="TMEＩＣ"/>
      <sheetName val="三菱名古屋"/>
      <sheetName val="三菱トレ名古屋"/>
      <sheetName val="三菱トレ名古屋 (2)"/>
      <sheetName val="三菱中津川"/>
      <sheetName val="三菱トレ稲沢"/>
      <sheetName val="新'0503～三菱トレ稲沢"/>
      <sheetName val="旧三菱 稲沢"/>
      <sheetName val="新三菱 稲沢"/>
      <sheetName val="新'0503～三菱 稲沢"/>
      <sheetName val="富士モータR"/>
      <sheetName val="富士モータB"/>
      <sheetName val="富士モータ㈱鈴鹿"/>
      <sheetName val="富士電機ﾓｰﾀｻｰﾋﾞｽ"/>
      <sheetName val="明電舎"/>
      <sheetName val="東芝産業機器"/>
      <sheetName val="川崎精工機"/>
      <sheetName val="辻内鋳物"/>
      <sheetName val="ムライ機器"/>
      <sheetName val="新栄商会"/>
      <sheetName val="日本トムソン"/>
      <sheetName val="オークマ"/>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ﾌｧｲﾙﾚｲｱｳﾄ"/>
    </sheetNames>
    <definedNames>
      <definedName name="main"/>
    </defined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納期議事録"/>
      <sheetName val="マガジン"/>
      <sheetName val="トレー"/>
      <sheetName val="FileOut"/>
    </sheetNames>
    <sheetDataSet>
      <sheetData sheetId="0"/>
      <sheetData sheetId="1"/>
      <sheetData sheetId="2"/>
      <sheetData sheetId="3"/>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861入力"/>
      <sheetName val="33H"/>
      <sheetName val="21A"/>
      <sheetName val="日本業者順"/>
      <sheetName val="Sheet1"/>
      <sheetName val="M2390 (2)"/>
      <sheetName val="M2390"/>
      <sheetName val="M9760"/>
      <sheetName val="M8250"/>
      <sheetName val="M944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2期生産金額"/>
      <sheetName val="63期生産金額（Ｔ）"/>
      <sheetName val="63期生産金額（Ｐ）"/>
      <sheetName val="63期生産金額（Ｖ）"/>
      <sheetName val="63期生産金額（計）"/>
      <sheetName val="63期上期予測 "/>
      <sheetName val="日当り金額"/>
      <sheetName val="日当り金額 (2)"/>
      <sheetName val="Sheet2"/>
      <sheetName val="Sheet1"/>
      <sheetName val="標準原価"/>
      <sheetName val="#REF!"/>
      <sheetName val="事故報告"/>
      <sheetName val="5章(外外)"/>
      <sheetName val="工程外不良"/>
      <sheetName val="工程外不良原因"/>
      <sheetName val="固定資産"/>
      <sheetName val="電気工事積算ﾃﾞｰﾀ"/>
      <sheetName val="FileOut"/>
      <sheetName val="AWH"/>
      <sheetName val="MS4"/>
      <sheetName val="PPL"/>
      <sheetName val="設備計画"/>
      <sheetName val="業報"/>
      <sheetName val="項番・選番 "/>
      <sheetName val="単錘ニップツイスター開発"/>
      <sheetName val="山田チーム稼働率  6月"/>
      <sheetName val="モータ電流値"/>
      <sheetName val="標準価格0412"/>
      <sheetName val="resource"/>
      <sheetName val="改善計画書"/>
    </sheetNames>
    <sheetDataSet>
      <sheetData sheetId="0" refreshError="1"/>
      <sheetData sheetId="1" refreshError="1"/>
      <sheetData sheetId="2"/>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人員"/>
      <sheetName val="付加価値計算"/>
    </sheetNames>
    <sheetDataSet>
      <sheetData sheetId="0" refreshError="1"/>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参加者明細"/>
      <sheetName val="リスト"/>
      <sheetName val="参加チェック用紙"/>
    </sheetNames>
    <sheetDataSet>
      <sheetData sheetId="0" refreshError="1"/>
      <sheetData sheetId="1" refreshError="1"/>
      <sheetData sheetId="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売上"/>
      <sheetName val="Sheet2"/>
      <sheetName val="Sheet3"/>
      <sheetName val="68期売上目標"/>
      <sheetName val="FAX短縮"/>
      <sheetName val="#REF"/>
    </sheetNames>
    <sheetDataSet>
      <sheetData sheetId="0"/>
      <sheetData sheetId="1"/>
      <sheetData sheetId="2"/>
      <sheetData sheetId="3" refreshError="1"/>
      <sheetData sheetId="4" refreshError="1"/>
      <sheetData sheetId="5"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順序在庫金額グラフ"/>
      <sheetName val="定量在庫金額グラフ"/>
      <sheetName val="順序在庫明細"/>
      <sheetName val="定量在庫明細"/>
      <sheetName val="新規グラフ"/>
      <sheetName val="MRP"/>
      <sheetName val="FAX短縮"/>
      <sheetName val="入力リスト"/>
      <sheetName val="リスト"/>
      <sheetName val="ＰＦ月次"/>
      <sheetName val="#REF!"/>
      <sheetName val="Sheet1"/>
      <sheetName val="固定資産"/>
      <sheetName val="resource"/>
      <sheetName val="工程"/>
      <sheetName val="data"/>
      <sheetName val="5月"/>
      <sheetName val="4月"/>
      <sheetName val="6月"/>
      <sheetName val="未処理残"/>
      <sheetName val="63期上期予測 "/>
      <sheetName val="NSDQE02"/>
    </sheetNames>
    <sheetDataSet>
      <sheetData sheetId="0"/>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１月"/>
      <sheetName val="完成"/>
      <sheetName val="完成数"/>
      <sheetName val="作業リスト"/>
      <sheetName val="集計"/>
      <sheetName val="報告書"/>
      <sheetName val="報告書２"/>
      <sheetName val="日数"/>
      <sheetName val="３７Ｓ時間"/>
      <sheetName val="３Ｊ２時間"/>
      <sheetName val="Module2"/>
      <sheetName val="Module3"/>
      <sheetName val="Module4"/>
      <sheetName val="Module5"/>
      <sheetName val="Module6"/>
      <sheetName val="Macro1"/>
      <sheetName val="Macro2"/>
      <sheetName val="Macro3"/>
      <sheetName val="Module1"/>
      <sheetName val="Macro4"/>
      <sheetName val="Macro5"/>
      <sheetName val="Macro6"/>
      <sheetName val="Macro7"/>
      <sheetName val="Macro8"/>
      <sheetName val="Macro9"/>
      <sheetName val="Macro10"/>
      <sheetName val="Macro11"/>
      <sheetName val="Macro12"/>
      <sheetName val="取引先一覧"/>
      <sheetName val="Sheet1"/>
      <sheetName val="#REF!"/>
      <sheetName val="SK42"/>
      <sheetName val="FileOut"/>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95建物"/>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担当別ｱｸｼｮﾝ"/>
      <sheetName val="ＣＤ担当者順"/>
      <sheetName val="ＣＤ重点マスター表"/>
      <sheetName val="Sheet1"/>
    </sheetNames>
    <sheetDataSet>
      <sheetData sheetId="0"/>
      <sheetData sheetId="1"/>
      <sheetData sheetId="2"/>
      <sheetData sheetId="3"/>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年12月"/>
      <sheetName val="01年11月"/>
      <sheetName val="01年10月"/>
      <sheetName val="01年9月"/>
      <sheetName val="01年8月"/>
      <sheetName val="01年7月"/>
      <sheetName val="01年6月"/>
      <sheetName val="01年5月"/>
      <sheetName val="01年4月"/>
      <sheetName val="01年3月"/>
      <sheetName val="～01年02月"/>
      <sheetName val="Sheet1"/>
      <sheetName val="03年5月 "/>
      <sheetName val="03年4月  "/>
      <sheetName val="03年3月 "/>
      <sheetName val="03年2月"/>
      <sheetName val="03年1月"/>
      <sheetName val="02年12月 "/>
      <sheetName val="02年11月 "/>
      <sheetName val="02年10月"/>
      <sheetName val="02年9月 "/>
      <sheetName val="02年8月"/>
      <sheetName val="02年7月"/>
      <sheetName val="02年6月  "/>
      <sheetName val="02年5月 "/>
      <sheetName val="02年3月"/>
      <sheetName val="02年4月"/>
      <sheetName val="02年2月"/>
      <sheetName val="02年1月"/>
      <sheetName val="～01年05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
      <sheetName val="#REF"/>
    </sheetNames>
    <definedNames>
      <definedName name="YAZIRUSI"/>
    </definedNames>
    <sheetDataSet>
      <sheetData sheetId="0" refreshError="1"/>
      <sheetData sheetId="1"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荷受け納入点数 (2)"/>
      <sheetName val="重点 (2)"/>
      <sheetName val="荷受け納入点数"/>
      <sheetName val="重点"/>
      <sheetName val="誤配"/>
      <sheetName val="現直"/>
      <sheetName val="配膳 (2)"/>
      <sheetName val="送信文章"/>
      <sheetName val="改善シ－ト"/>
      <sheetName val="Sheet1 (2)"/>
      <sheetName val="ZAIKO"/>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マッチ仕様書"/>
      <sheetName val="青紙"/>
      <sheetName val="10388"/>
      <sheetName val="対応スケジュール"/>
      <sheetName val="印刷プログラム"/>
      <sheetName val="画面機能仕様"/>
      <sheetName val="ITT作業"/>
      <sheetName val="VBプログラム変更仕様"/>
      <sheetName val="画面項目定義書"/>
      <sheetName val="送り状フォーマット"/>
      <sheetName val="エンティティ定義書（RG102)"/>
      <sheetName val="エンティティ定義書（RG103)"/>
      <sheetName val="(参考)ＤＢ項目定義書"/>
      <sheetName val="質問シート"/>
      <sheetName val="Sheet1"/>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O_Mc_control"/>
      <sheetName val="IO_trans1"/>
      <sheetName val="IO_trans2"/>
      <sheetName val="IO_trans3"/>
      <sheetName val="IO_trans4"/>
      <sheetName val="IO_trans5"/>
      <sheetName val="std_option"/>
      <sheetName val="IO_std"/>
      <sheetName val="resource"/>
    </sheetNames>
    <sheetDataSet>
      <sheetData sheetId="0"/>
      <sheetData sheetId="1"/>
      <sheetData sheetId="2"/>
      <sheetData sheetId="3"/>
      <sheetData sheetId="4"/>
      <sheetData sheetId="5"/>
      <sheetData sheetId="6"/>
      <sheetData sheetId="7"/>
      <sheetData sheetId="8"/>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グラフ"/>
      <sheetName val="21C標準原価 MGＴＲ0703"/>
      <sheetName val=" 21C標準原価 MGＴＲ0703SYP仕様"/>
      <sheetName val="ﾃﾞｰﾀｰ"/>
      <sheetName val="まとめ3-4"/>
      <sheetName val="21CMGコスト変更品3-4"/>
      <sheetName val="4月21CMG標準原価"/>
      <sheetName val="21DMGコスト変更品3-4"/>
      <sheetName val="4月21DMG標準原価"/>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未処理物件"/>
      <sheetName val="処理済・取消"/>
      <sheetName val="Sheet1"/>
    </sheetNames>
    <sheetDataSet>
      <sheetData sheetId="0"/>
      <sheetData sheetId="1"/>
      <sheetData sheetId="2"/>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メニュー"/>
      <sheetName val="横-1A"/>
      <sheetName val="横-1A日"/>
      <sheetName val="横-1A月"/>
      <sheetName val="横-1B"/>
      <sheetName val="横-1B日"/>
      <sheetName val="横-1B月"/>
      <sheetName val="横-1C"/>
      <sheetName val="横-1C日"/>
      <sheetName val="横-1C月"/>
      <sheetName val="横-２"/>
      <sheetName val="横-２日"/>
      <sheetName val="横-２月"/>
      <sheetName val="横-３"/>
      <sheetName val="横-３日"/>
      <sheetName val="横-３月"/>
      <sheetName val="横-４"/>
      <sheetName val="横-４日"/>
      <sheetName val="横-４月"/>
      <sheetName val="横-５"/>
      <sheetName val="横-５日"/>
      <sheetName val="横-５月"/>
      <sheetName val="横-６"/>
      <sheetName val="横-６日"/>
      <sheetName val="横-６月"/>
      <sheetName val="縦-１"/>
      <sheetName val="縦-１日"/>
      <sheetName val="縦-１月"/>
      <sheetName val="縦-２"/>
      <sheetName val="縦-２日"/>
      <sheetName val="縦-２月"/>
      <sheetName val="縦-３"/>
      <sheetName val="縦-３日"/>
      <sheetName val="縦-３月"/>
      <sheetName val="縦-４"/>
      <sheetName val="縦-４日"/>
      <sheetName val="縦-４月"/>
      <sheetName val="縦-５"/>
      <sheetName val="縦-５日"/>
      <sheetName val="縦-５月"/>
      <sheetName val="祝日一覧"/>
      <sheetName val="readme"/>
      <sheetName val="使い方"/>
      <sheetName val="月2暦使用法等"/>
      <sheetName val="2祝示用02-15"/>
      <sheetName val="月2暦進T"/>
      <sheetName val="月2暦進横T"/>
      <sheetName val="月2暦進TC"/>
      <sheetName val="月2暦進TCR"/>
      <sheetName val="始月曜使用法等"/>
      <sheetName val="始月曜進"/>
      <sheetName val="始月曜"/>
      <sheetName val="始月曜1"/>
      <sheetName val="始月曜3"/>
      <sheetName val="始月曜6"/>
      <sheetName val="始月曜12G"/>
      <sheetName val="始月曜進横G"/>
      <sheetName val="追加使用法等"/>
      <sheetName val="追加1"/>
      <sheetName val="追加2"/>
      <sheetName val="追加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ﾌｨｰﾄﾞＢ"/>
      <sheetName val="FAX短縮"/>
      <sheetName val="入力リスト"/>
      <sheetName val="#REF"/>
      <sheetName val="リスト"/>
      <sheetName val="ＰＦ月次"/>
      <sheetName val="ページ"/>
      <sheetName val="ﾌｨｰﾄﾞＢ.XLS"/>
      <sheetName val="%EF%BE%8C%EF%BD%A8%EF%BD%B0%EF%"/>
      <sheetName val="#REF!"/>
      <sheetName val="PRS"/>
      <sheetName val="片黒_BCA-20共通板金(光さん作成)"/>
      <sheetName val="設備計画"/>
    </sheetNames>
    <definedNames>
      <definedName name="型式選択_Change"/>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2期生産金額"/>
      <sheetName val="63期生産金額（Ｔ）"/>
      <sheetName val="63期生産金額（Ｐ）"/>
      <sheetName val="63期生産金額（Ｖ）"/>
      <sheetName val="63期生産金額（計）"/>
      <sheetName val="63期上期予測 "/>
      <sheetName val="日当り金額"/>
      <sheetName val="日当り金額 (2)"/>
      <sheetName val="Sheet2"/>
      <sheetName val="Sheet1"/>
    </sheetNames>
    <sheetDataSet>
      <sheetData sheetId="0" refreshError="1"/>
      <sheetData sheetId="1" refreshError="1"/>
      <sheetData sheetId="2"/>
      <sheetData sheetId="3" refreshError="1"/>
      <sheetData sheetId="4" refreshError="1"/>
      <sheetData sheetId="5"/>
      <sheetData sheetId="6"/>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MENU_S"/>
    </sheetNames>
    <definedNames>
      <definedName name="[表題検索マクロ].表題検索実行マクロ"/>
    </definedNames>
    <sheetDataSet>
      <sheetData sheetId="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売上"/>
      <sheetName val="Sheet2"/>
      <sheetName val="Sheet3"/>
      <sheetName val="68期売上目標"/>
      <sheetName val="FAX短縮"/>
      <sheetName val="#REF"/>
    </sheetNames>
    <sheetDataSet>
      <sheetData sheetId="0"/>
      <sheetData sheetId="1"/>
      <sheetData sheetId="2"/>
      <sheetData sheetId="3" refreshError="1"/>
      <sheetData sheetId="4" refreshError="1"/>
      <sheetData sheetId="5"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リース"/>
      <sheetName val="Sheet4"/>
      <sheetName val="Sheet3"/>
      <sheetName val="固定資産"/>
    </sheetNames>
    <sheetDataSet>
      <sheetData sheetId="0" refreshError="1"/>
      <sheetData sheetId="1" refreshError="1"/>
      <sheetData sheetId="2" refreshError="1"/>
      <sheetData sheetId="3"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月2暦使用法等"/>
      <sheetName val="2祝示用02-15"/>
      <sheetName val="月2暦進T"/>
      <sheetName val="月2暦進横T"/>
      <sheetName val="月2暦進TC"/>
      <sheetName val="月2暦進TCR"/>
      <sheetName val="始月曜使用法等"/>
      <sheetName val="始月曜進"/>
      <sheetName val="始月曜"/>
      <sheetName val="始月曜1"/>
      <sheetName val="始月曜3"/>
      <sheetName val="始月曜6"/>
      <sheetName val="始月曜12G"/>
      <sheetName val="始月曜進横G"/>
      <sheetName val="追加使用法等"/>
      <sheetName val="追加1"/>
      <sheetName val="追加2"/>
      <sheetName val="追加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償却率"/>
      <sheetName val="集計"/>
      <sheetName val="A"/>
      <sheetName val="B"/>
      <sheetName val="00MY設備"/>
      <sheetName val="一括償却分"/>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SVデータ読込"/>
      <sheetName val="仮明細"/>
      <sheetName val="参加者明細"/>
      <sheetName val="リスト"/>
      <sheetName val="参加チェック用紙"/>
    </sheetNames>
    <sheetDataSet>
      <sheetData sheetId="0" refreshError="1"/>
      <sheetData sheetId="1" refreshError="1"/>
      <sheetData sheetId="2" refreshError="1"/>
      <sheetData sheetId="3" refreshError="1"/>
      <sheetData sheetId="4"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制設"/>
      <sheetName val="Sheet1"/>
      <sheetName val="Sheet9"/>
    </sheetNames>
    <sheetDataSet>
      <sheetData sheetId="0" refreshError="1"/>
      <sheetData sheetId="1" refreshError="1"/>
      <sheetData sheetId="2"/>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SUB別設備"/>
      <sheetName val="Sheet1"/>
      <sheetName val="機械設備"/>
    </sheetNames>
    <sheetDataSet>
      <sheetData sheetId="0" refreshError="1"/>
      <sheetData sheetId="1" refreshError="1"/>
      <sheetData sheetId="2" refreshError="1"/>
      <sheetData sheetId="3"/>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SUB別設備"/>
      <sheetName val="Sheet1"/>
      <sheetName val="機械設備"/>
    </sheetNames>
    <sheetDataSet>
      <sheetData sheetId="0" refreshError="1"/>
      <sheetData sheetId="1" refreshError="1"/>
      <sheetData sheetId="2" refreshError="1"/>
      <sheetData sheetId="3"/>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特記事項"/>
      <sheetName val="添付書類チェックシート"/>
      <sheetName val="特殊オプション"/>
      <sheetName val="項番・選番 "/>
      <sheetName val="ﾛｰﾀﾞﾌﾟﾛｸﾞﾗﾑﾊﾟﾀｰﾝｼｰﾄ"/>
      <sheetName val="対象ワーク表"/>
      <sheetName val="立会い・検収条件"/>
      <sheetName val="チャック＆シリンダー"/>
      <sheetName val="ツーリング関係"/>
      <sheetName val="項番・選番 旧"/>
      <sheetName val="項番・選番（バックアップ）"/>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mp;L（５K）"/>
      <sheetName val="P&amp;L（５K四半期）"/>
      <sheetName val="事業所別損益(月別)"/>
      <sheetName val="販管費(月別)"/>
      <sheetName val="部門費まとめ"/>
      <sheetName val="月展開２"/>
      <sheetName val="前提"/>
    </sheetNames>
    <sheetDataSet>
      <sheetData sheetId="0" refreshError="1"/>
      <sheetData sheetId="1" refreshError="1"/>
      <sheetData sheetId="2"/>
      <sheetData sheetId="3" refreshError="1"/>
      <sheetData sheetId="4" refreshError="1"/>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95(backup）"/>
      <sheetName val="初期画面"/>
      <sheetName val="Ｍ入力"/>
      <sheetName val="Ｍ検索"/>
      <sheetName val="Ｍ開く"/>
      <sheetName val="Ｍ回答"/>
      <sheetName val="Ｍ集計"/>
      <sheetName val="Ｆ票"/>
      <sheetName val="Ｐ月集計"/>
      <sheetName val="Ｐ型式"/>
      <sheetName val="Ｐ未回答"/>
      <sheetName val="95"/>
      <sheetName val="Ｆｂ票"/>
      <sheetName val="95_backup_"/>
      <sheetName val="ページ"/>
      <sheetName val="ＰＦ月次"/>
      <sheetName val="Page1"/>
      <sheetName val="単錘ニップツイスター開発"/>
      <sheetName val="Ｆｂ票.XLS"/>
      <sheetName val="%EF%BC%A6%EF%BD%82%E7%A5%A8.XLS"/>
      <sheetName val="factor"/>
      <sheetName val="#REF!"/>
      <sheetName val="全体受入不良件数推移"/>
      <sheetName val="全体组装不良件数"/>
      <sheetName val="業報"/>
      <sheetName val="ê90"/>
      <sheetName val="標準価格0412"/>
      <sheetName val="工程外不良"/>
      <sheetName val="工程外不良原因"/>
      <sheetName val="入力リスト"/>
      <sheetName val="開始、終了マクロ"/>
      <sheetName val="検索データ"/>
      <sheetName val="検索マクロ"/>
      <sheetName val="票番号検索ダイアログ"/>
      <sheetName val="担当者検索ダイアログ"/>
      <sheetName val="発行者検索ダイアログ"/>
      <sheetName val="表題検索ダイアログ"/>
      <sheetName val="MENU"/>
      <sheetName val="データシート"/>
      <sheetName val="加賀回答ﾏｸﾛ"/>
      <sheetName val="技術回答ﾏｸﾛ"/>
      <sheetName val="回答バッファシート"/>
      <sheetName val="加賀回答登録画面"/>
      <sheetName val="技術回答登録画面"/>
      <sheetName val="技術回答バッファー"/>
      <sheetName val="登録バッファー"/>
      <sheetName val="バッファシート"/>
      <sheetName val="Sheet1"/>
      <sheetName val="#REF"/>
      <sheetName val="FAX短縮"/>
      <sheetName val="data"/>
      <sheetName val="順序在庫明細"/>
      <sheetName val="定量在庫明細"/>
      <sheetName val="MRP"/>
      <sheetName val="・・リスト"/>
      <sheetName val="FB%E7%A5%A8.XLS"/>
      <sheetName val="resource"/>
      <sheetName val="設備計画"/>
      <sheetName val="固定資産"/>
      <sheetName val="07.4～08.03月受入内容推移グラム "/>
      <sheetName val="事故報告"/>
      <sheetName val="2月末完成品 "/>
      <sheetName val="工作部売"/>
      <sheetName val="５末"/>
      <sheetName val="Pac-A_溝位置測定結果(成形品)"/>
    </sheetNames>
    <definedNames>
      <definedName name="フィードバック票開く"/>
      <definedName name="全データ表示"/>
      <definedName name="票No検索開く"/>
      <definedName name="表題検索開く"/>
      <definedName name="解答入力開く"/>
      <definedName name="集計表"/>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電気工事積算"/>
      <sheetName val="電気工事積算ﾃﾞｰﾀ"/>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ﾌｨｰﾄﾞＢ"/>
      <sheetName val="#REF"/>
      <sheetName val="リスト"/>
      <sheetName val="ＰＦ月次"/>
      <sheetName val="ページ"/>
      <sheetName val="PRS"/>
      <sheetName val="resource"/>
      <sheetName val="未処理残"/>
      <sheetName val="電気工事積算ﾃﾞｰﾀ"/>
      <sheetName val="固定資産"/>
      <sheetName val="業報"/>
      <sheetName val="新ニッセイ価R"/>
      <sheetName val="5月工程外不良"/>
      <sheetName val="取引先一覧"/>
      <sheetName val="生産性"/>
    </sheetNames>
    <definedNames>
      <definedName name="登録_Click"/>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リスト"/>
      <sheetName val="開始、終了マクロ"/>
      <sheetName val="検索データ"/>
      <sheetName val="検索マクロ"/>
      <sheetName val="票番号検索ダイアログ"/>
      <sheetName val="担当者検索ダイアログ"/>
      <sheetName val="発行者検索ダイアログ"/>
      <sheetName val="表題検索ダイアログ"/>
      <sheetName val="MENU"/>
      <sheetName val="データシート"/>
      <sheetName val="加賀回答ﾏｸﾛ"/>
      <sheetName val="技術回答ﾏｸﾛ"/>
      <sheetName val="回答バッファシート"/>
      <sheetName val="加賀回答登録画面"/>
      <sheetName val="技術回答登録画面"/>
      <sheetName val="技術回答バッファー"/>
      <sheetName val="登録バッファー"/>
      <sheetName val="バッファシート"/>
      <sheetName val="Sheet1"/>
      <sheetName val="FB票"/>
      <sheetName val="#REF"/>
      <sheetName val="FAX短縮"/>
      <sheetName val="ＰＦ月次"/>
      <sheetName val="data"/>
      <sheetName val="順序在庫明細"/>
      <sheetName val="定量在庫明細"/>
      <sheetName val="MRP"/>
      <sheetName val="・・リスト"/>
      <sheetName val="FB票.XLS"/>
      <sheetName val="#REF!"/>
      <sheetName val="FB%E7%A5%A8.XLS"/>
    </sheetNames>
    <definedNames>
      <definedName name="表題検索実行マクロ"/>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リスト"/>
      <sheetName val="順序在庫明細"/>
      <sheetName val="定量在庫明細"/>
      <sheetName val="MRP"/>
      <sheetName val="#REF!"/>
      <sheetName val="Sheet1"/>
      <sheetName val="MS4"/>
      <sheetName val="PP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ページ"/>
      <sheetName val="入力リスト"/>
      <sheetName val="FAX短縮"/>
      <sheetName val="#REF!"/>
      <sheetName val="５末"/>
      <sheetName val="リスト"/>
      <sheetName val="Sheet1"/>
      <sheetName val="CD"/>
      <sheetName val="項番・選番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S4"/>
      <sheetName val="PPL"/>
      <sheetName val="AWH"/>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工作部売"/>
      <sheetName val="工作部売 (4)"/>
      <sheetName val="工作部売 (5)"/>
      <sheetName val="工作部売 (6)"/>
      <sheetName val="工作部売 (7)"/>
      <sheetName val="工作部売 (8)"/>
      <sheetName val="工作部売 (9)"/>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X短縮"/>
      <sheetName val="data"/>
      <sheetName val="63期上期予測 "/>
    </sheetNames>
    <sheetDataSet>
      <sheetData sheetId="0"/>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50"/>
  <sheetViews>
    <sheetView view="pageBreakPreview" topLeftCell="A22" zoomScale="130" zoomScaleNormal="100" zoomScaleSheetLayoutView="130" workbookViewId="0">
      <selection activeCell="D31" sqref="D31"/>
    </sheetView>
  </sheetViews>
  <sheetFormatPr defaultRowHeight="13.5" x14ac:dyDescent="0.15"/>
  <cols>
    <col min="1" max="1" width="3" customWidth="1"/>
    <col min="2" max="4" width="9" bestFit="1" customWidth="1"/>
    <col min="5" max="5" width="7.75" customWidth="1"/>
    <col min="6" max="6" width="11.5" customWidth="1"/>
    <col min="7" max="7" width="7.75" customWidth="1"/>
    <col min="12" max="14" width="9" bestFit="1" customWidth="1"/>
    <col min="15" max="15" width="7.75" customWidth="1"/>
    <col min="16" max="16" width="11.5" customWidth="1"/>
    <col min="17" max="17" width="7.75" customWidth="1"/>
  </cols>
  <sheetData>
    <row r="1" spans="2:10" s="174" customFormat="1" x14ac:dyDescent="0.15"/>
    <row r="2" spans="2:10" s="174" customFormat="1" x14ac:dyDescent="0.15"/>
    <row r="3" spans="2:10" s="174" customFormat="1" x14ac:dyDescent="0.15"/>
    <row r="4" spans="2:10" s="174" customFormat="1" x14ac:dyDescent="0.15"/>
    <row r="5" spans="2:10" s="174" customFormat="1" x14ac:dyDescent="0.15"/>
    <row r="6" spans="2:10" s="174" customFormat="1" x14ac:dyDescent="0.15"/>
    <row r="7" spans="2:10" s="174" customFormat="1" ht="28.5" x14ac:dyDescent="0.3">
      <c r="C7" s="175" t="s">
        <v>0</v>
      </c>
    </row>
    <row r="8" spans="2:10" s="174" customFormat="1" ht="29.25" customHeight="1" x14ac:dyDescent="0.15"/>
    <row r="9" spans="2:10" s="174" customFormat="1" ht="42" x14ac:dyDescent="0.4">
      <c r="B9" s="242" t="s">
        <v>1</v>
      </c>
      <c r="C9" s="242"/>
      <c r="D9" s="242"/>
      <c r="E9" s="242"/>
      <c r="F9" s="242"/>
      <c r="G9" s="242"/>
      <c r="H9" s="242"/>
      <c r="I9" s="242"/>
      <c r="J9" s="242"/>
    </row>
    <row r="10" spans="2:10" s="174" customFormat="1" ht="24" customHeight="1" x14ac:dyDescent="0.15"/>
    <row r="11" spans="2:10" s="174" customFormat="1" x14ac:dyDescent="0.15"/>
    <row r="12" spans="2:10" s="174" customFormat="1" x14ac:dyDescent="0.15"/>
    <row r="13" spans="2:10" s="174" customFormat="1" ht="20.25" customHeight="1" x14ac:dyDescent="0.2">
      <c r="B13" s="243" t="s">
        <v>2</v>
      </c>
      <c r="C13" s="243"/>
      <c r="D13" s="243"/>
      <c r="E13" s="243"/>
      <c r="F13" s="243"/>
      <c r="G13" s="243"/>
      <c r="H13" s="243"/>
      <c r="I13" s="243"/>
      <c r="J13" s="243"/>
    </row>
    <row r="14" spans="2:10" s="174" customFormat="1" ht="20.25" customHeight="1" x14ac:dyDescent="0.2">
      <c r="F14" s="176" t="s">
        <v>3</v>
      </c>
    </row>
    <row r="15" spans="2:10" s="174" customFormat="1" ht="20.25" customHeight="1" x14ac:dyDescent="0.15"/>
    <row r="16" spans="2:10" s="174" customFormat="1" ht="24.75" customHeight="1" x14ac:dyDescent="0.15"/>
    <row r="17" spans="2:10" s="174" customFormat="1" ht="28.5" x14ac:dyDescent="0.3">
      <c r="B17" s="244" t="s">
        <v>4</v>
      </c>
      <c r="C17" s="244"/>
      <c r="D17" s="244"/>
      <c r="E17" s="244"/>
      <c r="F17" s="244"/>
      <c r="G17" s="244"/>
      <c r="H17" s="244"/>
      <c r="I17" s="244"/>
      <c r="J17" s="244"/>
    </row>
    <row r="18" spans="2:10" s="174" customFormat="1" x14ac:dyDescent="0.15"/>
    <row r="19" spans="2:10" s="174" customFormat="1" ht="11.25" customHeight="1" x14ac:dyDescent="0.15">
      <c r="E19" s="177"/>
      <c r="F19" s="177"/>
      <c r="G19" s="177"/>
    </row>
    <row r="20" spans="2:10" s="174" customFormat="1" ht="22.5" customHeight="1" x14ac:dyDescent="0.15">
      <c r="E20" s="177"/>
      <c r="F20" s="178" t="s">
        <v>5</v>
      </c>
      <c r="G20" s="177"/>
    </row>
    <row r="21" spans="2:10" s="174" customFormat="1" x14ac:dyDescent="0.15">
      <c r="E21" s="177"/>
      <c r="F21" s="177"/>
      <c r="G21" s="177"/>
    </row>
    <row r="22" spans="2:10" s="174" customFormat="1" x14ac:dyDescent="0.15"/>
    <row r="23" spans="2:10" s="174" customFormat="1" x14ac:dyDescent="0.15">
      <c r="E23" s="245" t="s">
        <v>6</v>
      </c>
      <c r="F23" s="246"/>
      <c r="G23" s="247"/>
    </row>
    <row r="24" spans="2:10" s="174" customFormat="1" x14ac:dyDescent="0.15">
      <c r="E24" s="248"/>
      <c r="F24" s="249"/>
      <c r="G24" s="250"/>
    </row>
    <row r="25" spans="2:10" s="174" customFormat="1" x14ac:dyDescent="0.15">
      <c r="E25" s="248"/>
      <c r="F25" s="249"/>
      <c r="G25" s="250"/>
    </row>
    <row r="26" spans="2:10" s="174" customFormat="1" x14ac:dyDescent="0.15">
      <c r="E26" s="251"/>
      <c r="F26" s="252"/>
      <c r="G26" s="253"/>
    </row>
    <row r="27" spans="2:10" s="174" customFormat="1" x14ac:dyDescent="0.15"/>
    <row r="28" spans="2:10" s="174" customFormat="1" x14ac:dyDescent="0.15"/>
    <row r="29" spans="2:10" s="174" customFormat="1" x14ac:dyDescent="0.15"/>
    <row r="30" spans="2:10" s="174" customFormat="1" x14ac:dyDescent="0.15"/>
    <row r="31" spans="2:10" s="174" customFormat="1" x14ac:dyDescent="0.15"/>
    <row r="32" spans="2:10" s="174" customFormat="1" x14ac:dyDescent="0.15"/>
    <row r="33" spans="2:10" s="174" customFormat="1" x14ac:dyDescent="0.15"/>
    <row r="34" spans="2:10" s="174" customFormat="1" x14ac:dyDescent="0.15"/>
    <row r="35" spans="2:10" s="174" customFormat="1" x14ac:dyDescent="0.15"/>
    <row r="36" spans="2:10" s="174" customFormat="1" x14ac:dyDescent="0.15"/>
    <row r="37" spans="2:10" s="174" customFormat="1" x14ac:dyDescent="0.15"/>
    <row r="38" spans="2:10" s="174" customFormat="1" x14ac:dyDescent="0.15"/>
    <row r="39" spans="2:10" s="174" customFormat="1" x14ac:dyDescent="0.15"/>
    <row r="40" spans="2:10" s="174" customFormat="1" x14ac:dyDescent="0.15"/>
    <row r="41" spans="2:10" s="174" customFormat="1" ht="28.5" x14ac:dyDescent="0.3">
      <c r="B41" s="241" t="s">
        <v>7</v>
      </c>
      <c r="C41" s="241"/>
      <c r="D41" s="241"/>
      <c r="E41" s="241"/>
      <c r="F41" s="241"/>
      <c r="G41" s="241"/>
      <c r="H41" s="241"/>
      <c r="I41" s="241"/>
      <c r="J41" s="241"/>
    </row>
    <row r="42" spans="2:10" s="174" customFormat="1" ht="28.5" x14ac:dyDescent="0.3">
      <c r="B42" s="241" t="s">
        <v>8</v>
      </c>
      <c r="C42" s="241"/>
      <c r="D42" s="241"/>
      <c r="E42" s="241"/>
      <c r="F42" s="241"/>
      <c r="G42" s="241"/>
      <c r="H42" s="241"/>
      <c r="I42" s="241"/>
      <c r="J42" s="241"/>
    </row>
    <row r="43" spans="2:10" s="174" customFormat="1" ht="28.5" x14ac:dyDescent="0.3">
      <c r="B43" s="241" t="s">
        <v>9</v>
      </c>
      <c r="C43" s="241"/>
      <c r="D43" s="241"/>
      <c r="E43" s="241"/>
      <c r="F43" s="241"/>
      <c r="G43" s="241"/>
      <c r="H43" s="241"/>
      <c r="I43" s="241"/>
      <c r="J43" s="241"/>
    </row>
    <row r="44" spans="2:10" s="174" customFormat="1" x14ac:dyDescent="0.15"/>
    <row r="45" spans="2:10" s="174" customFormat="1" x14ac:dyDescent="0.15"/>
    <row r="46" spans="2:10" s="174" customFormat="1" x14ac:dyDescent="0.15"/>
    <row r="47" spans="2:10" ht="13.5" customHeight="1" x14ac:dyDescent="0.15"/>
    <row r="48" spans="2:10" ht="13.5" customHeight="1" x14ac:dyDescent="0.15"/>
    <row r="49" ht="13.5" customHeight="1" x14ac:dyDescent="0.15"/>
    <row r="50" ht="13.5" customHeight="1" x14ac:dyDescent="0.15"/>
  </sheetData>
  <mergeCells count="7">
    <mergeCell ref="B43:J43"/>
    <mergeCell ref="B9:J9"/>
    <mergeCell ref="B13:J13"/>
    <mergeCell ref="B17:J17"/>
    <mergeCell ref="E23:G26"/>
    <mergeCell ref="B41:J41"/>
    <mergeCell ref="B42:J42"/>
  </mergeCells>
  <phoneticPr fontId="1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74"/>
  <sheetViews>
    <sheetView workbookViewId="0">
      <pane ySplit="8" topLeftCell="A70" activePane="bottomLeft" state="frozen"/>
      <selection pane="bottomLeft" activeCell="D68" sqref="D68"/>
    </sheetView>
  </sheetViews>
  <sheetFormatPr defaultColWidth="8.875" defaultRowHeight="25.9" customHeight="1" x14ac:dyDescent="0.15"/>
  <cols>
    <col min="1" max="1" width="8.875" style="179"/>
    <col min="2" max="2" width="17.25" style="179" bestFit="1" customWidth="1"/>
    <col min="3" max="3" width="17.125" style="179" customWidth="1"/>
    <col min="4" max="4" width="12" style="179" customWidth="1"/>
    <col min="5" max="5" width="7.75" style="179" customWidth="1"/>
    <col min="6" max="6" width="10.125" style="179" customWidth="1"/>
    <col min="7" max="9" width="13.75" style="179" customWidth="1"/>
    <col min="10" max="10" width="10.125" style="179" customWidth="1"/>
    <col min="11" max="13" width="13.75" style="179" customWidth="1"/>
    <col min="14" max="14" width="10.125" style="179" customWidth="1"/>
    <col min="15" max="17" width="13.75" style="179" customWidth="1"/>
    <col min="18" max="16384" width="8.875" style="179"/>
  </cols>
  <sheetData>
    <row r="1" spans="1:17" ht="15.95" customHeight="1" x14ac:dyDescent="0.15">
      <c r="A1" s="179" t="s">
        <v>597</v>
      </c>
    </row>
    <row r="2" spans="1:17" ht="15.95" customHeight="1" x14ac:dyDescent="0.15">
      <c r="A2" s="179" t="s">
        <v>598</v>
      </c>
      <c r="J2"/>
    </row>
    <row r="3" spans="1:17" ht="15.95" customHeight="1" x14ac:dyDescent="0.15">
      <c r="A3" s="179" t="s">
        <v>599</v>
      </c>
      <c r="J3"/>
    </row>
    <row r="4" spans="1:17" ht="15.95" customHeight="1" x14ac:dyDescent="0.15">
      <c r="A4" s="179" t="s">
        <v>600</v>
      </c>
      <c r="J4"/>
    </row>
    <row r="5" spans="1:17" ht="15.95" customHeight="1" x14ac:dyDescent="0.15">
      <c r="A5" s="179" t="s">
        <v>601</v>
      </c>
    </row>
    <row r="6" spans="1:17" ht="15.95" customHeight="1" x14ac:dyDescent="0.15">
      <c r="A6" s="179" t="s">
        <v>602</v>
      </c>
    </row>
    <row r="7" spans="1:17" ht="15.95" customHeight="1" x14ac:dyDescent="0.15">
      <c r="A7" s="179" t="s">
        <v>603</v>
      </c>
    </row>
    <row r="8" spans="1:17" ht="25.9" customHeight="1" x14ac:dyDescent="0.15">
      <c r="A8" s="180" t="s">
        <v>604</v>
      </c>
      <c r="B8" s="181" t="s">
        <v>605</v>
      </c>
      <c r="C8" s="181" t="s">
        <v>606</v>
      </c>
      <c r="D8" s="182" t="s">
        <v>607</v>
      </c>
      <c r="E8" s="180" t="s">
        <v>608</v>
      </c>
      <c r="F8" s="181" t="s">
        <v>609</v>
      </c>
      <c r="G8" s="181" t="s">
        <v>610</v>
      </c>
      <c r="H8" s="181" t="s">
        <v>611</v>
      </c>
      <c r="I8" s="183" t="s">
        <v>612</v>
      </c>
      <c r="J8" s="181" t="s">
        <v>609</v>
      </c>
      <c r="K8" s="181" t="s">
        <v>613</v>
      </c>
      <c r="L8" s="181" t="s">
        <v>614</v>
      </c>
      <c r="M8" s="183" t="s">
        <v>615</v>
      </c>
      <c r="N8" s="181" t="s">
        <v>609</v>
      </c>
      <c r="O8" s="181" t="s">
        <v>616</v>
      </c>
      <c r="P8" s="181" t="s">
        <v>617</v>
      </c>
      <c r="Q8" s="183" t="s">
        <v>618</v>
      </c>
    </row>
    <row r="9" spans="1:17" ht="25.9" customHeight="1" x14ac:dyDescent="0.15">
      <c r="A9" s="184" t="s">
        <v>619</v>
      </c>
      <c r="B9" s="185">
        <v>19804</v>
      </c>
      <c r="C9" s="186" t="s">
        <v>620</v>
      </c>
      <c r="D9" s="187" t="s">
        <v>621</v>
      </c>
      <c r="E9" s="188" t="s">
        <v>589</v>
      </c>
      <c r="F9" s="186"/>
      <c r="G9" s="186" t="s">
        <v>622</v>
      </c>
      <c r="H9" s="186" t="s">
        <v>623</v>
      </c>
      <c r="I9" s="189" t="s">
        <v>624</v>
      </c>
      <c r="J9" s="186"/>
      <c r="K9" s="186"/>
      <c r="L9" s="186"/>
      <c r="M9" s="189"/>
      <c r="N9" s="186"/>
      <c r="O9" s="186"/>
      <c r="P9" s="186"/>
      <c r="Q9" s="189"/>
    </row>
    <row r="10" spans="1:17" ht="25.9" customHeight="1" x14ac:dyDescent="0.15">
      <c r="A10" s="190" t="s">
        <v>625</v>
      </c>
      <c r="B10" s="191">
        <v>20168</v>
      </c>
      <c r="C10" s="192" t="s">
        <v>626</v>
      </c>
      <c r="D10" s="187" t="s">
        <v>621</v>
      </c>
      <c r="E10" s="193" t="s">
        <v>583</v>
      </c>
      <c r="F10" s="192"/>
      <c r="G10" s="192" t="s">
        <v>627</v>
      </c>
      <c r="H10" s="192" t="s">
        <v>628</v>
      </c>
      <c r="I10" s="187" t="s">
        <v>621</v>
      </c>
      <c r="J10" s="192"/>
      <c r="K10" s="192"/>
      <c r="L10" s="192"/>
      <c r="M10" s="187"/>
      <c r="N10" s="192"/>
      <c r="O10" s="192"/>
      <c r="P10" s="192"/>
      <c r="Q10" s="187"/>
    </row>
    <row r="11" spans="1:17" ht="25.9" customHeight="1" x14ac:dyDescent="0.15">
      <c r="A11" s="190" t="s">
        <v>629</v>
      </c>
      <c r="B11" s="191">
        <v>20536</v>
      </c>
      <c r="C11" s="192" t="s">
        <v>630</v>
      </c>
      <c r="D11" s="187" t="s">
        <v>621</v>
      </c>
      <c r="E11" s="193" t="s">
        <v>583</v>
      </c>
      <c r="F11" s="192"/>
      <c r="G11" s="192" t="s">
        <v>631</v>
      </c>
      <c r="H11" s="192" t="s">
        <v>632</v>
      </c>
      <c r="I11" s="187" t="s">
        <v>633</v>
      </c>
      <c r="J11" s="192"/>
      <c r="K11" s="192"/>
      <c r="L11" s="192"/>
      <c r="M11" s="187"/>
      <c r="N11" s="192"/>
      <c r="O11" s="192"/>
      <c r="P11" s="192"/>
      <c r="Q11" s="187"/>
    </row>
    <row r="12" spans="1:17" ht="25.9" customHeight="1" x14ac:dyDescent="0.15">
      <c r="A12" s="190" t="s">
        <v>634</v>
      </c>
      <c r="B12" s="191">
        <v>20931</v>
      </c>
      <c r="C12" s="192" t="s">
        <v>635</v>
      </c>
      <c r="D12" s="187" t="s">
        <v>621</v>
      </c>
      <c r="E12" s="193" t="s">
        <v>583</v>
      </c>
      <c r="F12" s="192"/>
      <c r="G12" s="192" t="s">
        <v>636</v>
      </c>
      <c r="H12" s="192" t="s">
        <v>633</v>
      </c>
      <c r="I12" s="187" t="s">
        <v>627</v>
      </c>
      <c r="J12" s="192"/>
      <c r="K12" s="192"/>
      <c r="L12" s="192"/>
      <c r="M12" s="187"/>
      <c r="N12" s="192"/>
      <c r="O12" s="192"/>
      <c r="P12" s="192"/>
      <c r="Q12" s="187"/>
    </row>
    <row r="13" spans="1:17" ht="25.9" customHeight="1" x14ac:dyDescent="0.15">
      <c r="A13" s="190" t="s">
        <v>637</v>
      </c>
      <c r="B13" s="191">
        <v>21267</v>
      </c>
      <c r="C13" s="192" t="s">
        <v>635</v>
      </c>
      <c r="D13" s="187" t="s">
        <v>621</v>
      </c>
      <c r="E13" s="193" t="s">
        <v>583</v>
      </c>
      <c r="F13" s="192"/>
      <c r="G13" s="192" t="s">
        <v>638</v>
      </c>
      <c r="H13" s="192" t="s">
        <v>639</v>
      </c>
      <c r="I13" s="187" t="s">
        <v>621</v>
      </c>
      <c r="J13" s="192"/>
      <c r="K13" s="192"/>
      <c r="L13" s="192"/>
      <c r="M13" s="187"/>
      <c r="N13" s="192"/>
      <c r="O13" s="192"/>
      <c r="P13" s="192"/>
      <c r="Q13" s="187"/>
    </row>
    <row r="14" spans="1:17" ht="25.9" customHeight="1" x14ac:dyDescent="0.15">
      <c r="A14" s="190" t="s">
        <v>640</v>
      </c>
      <c r="B14" s="191">
        <v>21652</v>
      </c>
      <c r="C14" s="192" t="s">
        <v>635</v>
      </c>
      <c r="D14" s="187" t="s">
        <v>621</v>
      </c>
      <c r="E14" s="193" t="s">
        <v>586</v>
      </c>
      <c r="F14" s="192"/>
      <c r="G14" s="192" t="s">
        <v>641</v>
      </c>
      <c r="H14" s="192" t="s">
        <v>642</v>
      </c>
      <c r="I14" s="187" t="s">
        <v>643</v>
      </c>
      <c r="J14" s="192"/>
      <c r="K14" s="192"/>
      <c r="L14" s="192"/>
      <c r="M14" s="187"/>
      <c r="N14" s="192"/>
      <c r="O14" s="192"/>
      <c r="P14" s="192"/>
      <c r="Q14" s="187"/>
    </row>
    <row r="15" spans="1:17" ht="25.9" customHeight="1" x14ac:dyDescent="0.15">
      <c r="A15" s="190" t="s">
        <v>644</v>
      </c>
      <c r="B15" s="191">
        <v>22023</v>
      </c>
      <c r="C15" s="192" t="s">
        <v>635</v>
      </c>
      <c r="D15" s="187" t="s">
        <v>621</v>
      </c>
      <c r="E15" s="193" t="s">
        <v>583</v>
      </c>
      <c r="F15" s="192"/>
      <c r="G15" s="192" t="s">
        <v>645</v>
      </c>
      <c r="H15" s="192" t="s">
        <v>646</v>
      </c>
      <c r="I15" s="187" t="s">
        <v>621</v>
      </c>
      <c r="J15" s="192"/>
      <c r="K15" s="192"/>
      <c r="L15" s="192"/>
      <c r="M15" s="187"/>
      <c r="N15" s="192"/>
      <c r="O15" s="192"/>
      <c r="P15" s="192"/>
      <c r="Q15" s="187"/>
    </row>
    <row r="16" spans="1:17" ht="25.9" customHeight="1" x14ac:dyDescent="0.15">
      <c r="A16" s="190" t="s">
        <v>647</v>
      </c>
      <c r="B16" s="191">
        <v>22387</v>
      </c>
      <c r="C16" s="192" t="s">
        <v>635</v>
      </c>
      <c r="D16" s="187" t="s">
        <v>621</v>
      </c>
      <c r="E16" s="193" t="s">
        <v>586</v>
      </c>
      <c r="F16" s="192"/>
      <c r="G16" s="192" t="s">
        <v>648</v>
      </c>
      <c r="H16" s="192" t="s">
        <v>649</v>
      </c>
      <c r="I16" s="187" t="s">
        <v>650</v>
      </c>
      <c r="J16" s="192"/>
      <c r="K16" s="192"/>
      <c r="L16" s="192"/>
      <c r="M16" s="187"/>
      <c r="N16" s="192"/>
      <c r="O16" s="192"/>
      <c r="P16" s="192"/>
      <c r="Q16" s="187"/>
    </row>
    <row r="17" spans="1:17" ht="25.9" customHeight="1" x14ac:dyDescent="0.15">
      <c r="A17" s="190" t="s">
        <v>651</v>
      </c>
      <c r="B17" s="191">
        <v>22752</v>
      </c>
      <c r="C17" s="192" t="s">
        <v>635</v>
      </c>
      <c r="D17" s="187" t="s">
        <v>621</v>
      </c>
      <c r="E17" s="193" t="s">
        <v>589</v>
      </c>
      <c r="F17" s="192"/>
      <c r="G17" s="192" t="s">
        <v>652</v>
      </c>
      <c r="H17" s="192" t="s">
        <v>653</v>
      </c>
      <c r="I17" s="187" t="s">
        <v>654</v>
      </c>
      <c r="J17" s="192"/>
      <c r="K17" s="192"/>
      <c r="L17" s="192"/>
      <c r="M17" s="187"/>
      <c r="N17" s="192"/>
      <c r="O17" s="192"/>
      <c r="P17" s="192"/>
      <c r="Q17" s="187"/>
    </row>
    <row r="18" spans="1:17" ht="25.9" customHeight="1" x14ac:dyDescent="0.15">
      <c r="A18" s="190" t="s">
        <v>655</v>
      </c>
      <c r="B18" s="191">
        <v>23108</v>
      </c>
      <c r="C18" s="192" t="s">
        <v>635</v>
      </c>
      <c r="D18" s="187" t="s">
        <v>621</v>
      </c>
      <c r="E18" s="193" t="s">
        <v>586</v>
      </c>
      <c r="F18" s="192"/>
      <c r="G18" s="192" t="s">
        <v>656</v>
      </c>
      <c r="H18" s="192" t="s">
        <v>657</v>
      </c>
      <c r="I18" s="187" t="s">
        <v>650</v>
      </c>
      <c r="J18" s="192"/>
      <c r="K18" s="192"/>
      <c r="L18" s="192"/>
      <c r="M18" s="187"/>
      <c r="N18" s="192"/>
      <c r="O18" s="192"/>
      <c r="P18" s="192"/>
      <c r="Q18" s="187"/>
    </row>
    <row r="19" spans="1:17" ht="25.9" customHeight="1" x14ac:dyDescent="0.15">
      <c r="A19" s="190" t="s">
        <v>658</v>
      </c>
      <c r="B19" s="191">
        <v>23465</v>
      </c>
      <c r="C19" s="192" t="s">
        <v>659</v>
      </c>
      <c r="D19" s="187" t="s">
        <v>621</v>
      </c>
      <c r="E19" s="193" t="s">
        <v>583</v>
      </c>
      <c r="F19" s="192"/>
      <c r="G19" s="192" t="s">
        <v>660</v>
      </c>
      <c r="H19" s="192" t="s">
        <v>661</v>
      </c>
      <c r="I19" s="187" t="s">
        <v>662</v>
      </c>
      <c r="J19" s="192"/>
      <c r="K19" s="192"/>
      <c r="L19" s="192"/>
      <c r="M19" s="187"/>
      <c r="N19" s="192"/>
      <c r="O19" s="192"/>
      <c r="P19" s="192"/>
      <c r="Q19" s="187"/>
    </row>
    <row r="20" spans="1:17" ht="25.9" customHeight="1" x14ac:dyDescent="0.15">
      <c r="A20" s="190" t="s">
        <v>663</v>
      </c>
      <c r="B20" s="191">
        <v>23843</v>
      </c>
      <c r="C20" s="192" t="s">
        <v>659</v>
      </c>
      <c r="D20" s="187" t="s">
        <v>621</v>
      </c>
      <c r="E20" s="193" t="s">
        <v>589</v>
      </c>
      <c r="F20" s="192"/>
      <c r="G20" s="192" t="s">
        <v>664</v>
      </c>
      <c r="H20" s="192" t="s">
        <v>665</v>
      </c>
      <c r="I20" s="187" t="s">
        <v>666</v>
      </c>
      <c r="J20" s="192"/>
      <c r="K20" s="192"/>
      <c r="L20" s="192"/>
      <c r="M20" s="187"/>
      <c r="N20" s="192"/>
      <c r="O20" s="192"/>
      <c r="P20" s="192"/>
      <c r="Q20" s="187"/>
    </row>
    <row r="21" spans="1:17" ht="25.9" customHeight="1" x14ac:dyDescent="0.15">
      <c r="A21" s="190" t="s">
        <v>667</v>
      </c>
      <c r="B21" s="191">
        <v>24207</v>
      </c>
      <c r="C21" s="192" t="s">
        <v>659</v>
      </c>
      <c r="D21" s="187" t="s">
        <v>621</v>
      </c>
      <c r="E21" s="193" t="s">
        <v>583</v>
      </c>
      <c r="F21" s="192"/>
      <c r="G21" s="192" t="s">
        <v>668</v>
      </c>
      <c r="H21" s="192" t="s">
        <v>669</v>
      </c>
      <c r="I21" s="187" t="s">
        <v>670</v>
      </c>
      <c r="J21" s="192"/>
      <c r="K21" s="192"/>
      <c r="L21" s="192"/>
      <c r="M21" s="187"/>
      <c r="N21" s="192"/>
      <c r="O21" s="192"/>
      <c r="P21" s="192"/>
      <c r="Q21" s="187"/>
    </row>
    <row r="22" spans="1:17" ht="25.9" customHeight="1" x14ac:dyDescent="0.15">
      <c r="A22" s="190" t="s">
        <v>671</v>
      </c>
      <c r="B22" s="191">
        <v>24578</v>
      </c>
      <c r="C22" s="192" t="s">
        <v>659</v>
      </c>
      <c r="D22" s="187" t="s">
        <v>621</v>
      </c>
      <c r="E22" s="193" t="s">
        <v>589</v>
      </c>
      <c r="F22" s="192"/>
      <c r="G22" s="192" t="s">
        <v>664</v>
      </c>
      <c r="H22" s="192" t="s">
        <v>672</v>
      </c>
      <c r="I22" s="187" t="s">
        <v>666</v>
      </c>
      <c r="J22" s="192"/>
      <c r="K22" s="192"/>
      <c r="L22" s="192"/>
      <c r="M22" s="187"/>
      <c r="N22" s="192"/>
      <c r="O22" s="192"/>
      <c r="P22" s="192"/>
      <c r="Q22" s="187"/>
    </row>
    <row r="23" spans="1:17" ht="25.9" customHeight="1" x14ac:dyDescent="0.15">
      <c r="A23" s="190" t="s">
        <v>673</v>
      </c>
      <c r="B23" s="191">
        <v>24942</v>
      </c>
      <c r="C23" s="192" t="s">
        <v>659</v>
      </c>
      <c r="D23" s="187" t="s">
        <v>621</v>
      </c>
      <c r="E23" s="193" t="s">
        <v>589</v>
      </c>
      <c r="F23" s="192"/>
      <c r="G23" s="192" t="s">
        <v>664</v>
      </c>
      <c r="H23" s="192" t="s">
        <v>665</v>
      </c>
      <c r="I23" s="187" t="s">
        <v>666</v>
      </c>
      <c r="J23" s="192"/>
      <c r="K23" s="192"/>
      <c r="L23" s="192"/>
      <c r="M23" s="187"/>
      <c r="N23" s="192"/>
      <c r="O23" s="192"/>
      <c r="P23" s="192"/>
      <c r="Q23" s="187"/>
    </row>
    <row r="24" spans="1:17" ht="25.9" customHeight="1" x14ac:dyDescent="0.15">
      <c r="A24" s="190" t="s">
        <v>674</v>
      </c>
      <c r="B24" s="191">
        <v>25306</v>
      </c>
      <c r="C24" s="192" t="s">
        <v>626</v>
      </c>
      <c r="D24" s="187" t="s">
        <v>621</v>
      </c>
      <c r="E24" s="193" t="s">
        <v>589</v>
      </c>
      <c r="F24" s="192"/>
      <c r="G24" s="192" t="s">
        <v>675</v>
      </c>
      <c r="H24" s="192" t="s">
        <v>676</v>
      </c>
      <c r="I24" s="187" t="s">
        <v>654</v>
      </c>
      <c r="J24" s="192"/>
      <c r="K24" s="192"/>
      <c r="L24" s="192"/>
      <c r="M24" s="187"/>
      <c r="N24" s="192"/>
      <c r="O24" s="192"/>
      <c r="P24" s="192"/>
      <c r="Q24" s="187"/>
    </row>
    <row r="25" spans="1:17" ht="25.9" customHeight="1" x14ac:dyDescent="0.15">
      <c r="A25" s="190" t="s">
        <v>677</v>
      </c>
      <c r="B25" s="191">
        <v>25670</v>
      </c>
      <c r="C25" s="192" t="s">
        <v>659</v>
      </c>
      <c r="D25" s="187" t="s">
        <v>621</v>
      </c>
      <c r="E25" s="193" t="s">
        <v>586</v>
      </c>
      <c r="F25" s="192" t="s">
        <v>678</v>
      </c>
      <c r="G25" s="192" t="s">
        <v>679</v>
      </c>
      <c r="H25" s="192" t="s">
        <v>680</v>
      </c>
      <c r="I25" s="187" t="s">
        <v>681</v>
      </c>
      <c r="J25" s="192"/>
      <c r="K25" s="192"/>
      <c r="L25" s="192"/>
      <c r="M25" s="187"/>
      <c r="N25" s="192"/>
      <c r="O25" s="192"/>
      <c r="P25" s="192"/>
      <c r="Q25" s="187"/>
    </row>
    <row r="26" spans="1:17" ht="25.9" customHeight="1" x14ac:dyDescent="0.15">
      <c r="A26" s="190" t="s">
        <v>682</v>
      </c>
      <c r="B26" s="191">
        <v>26038</v>
      </c>
      <c r="C26" s="192" t="s">
        <v>683</v>
      </c>
      <c r="D26" s="187" t="s">
        <v>621</v>
      </c>
      <c r="E26" s="193" t="s">
        <v>589</v>
      </c>
      <c r="F26" s="192" t="s">
        <v>684</v>
      </c>
      <c r="G26" s="192" t="s">
        <v>685</v>
      </c>
      <c r="H26" s="192" t="s">
        <v>686</v>
      </c>
      <c r="I26" s="187" t="s">
        <v>687</v>
      </c>
      <c r="J26" s="192"/>
      <c r="K26" s="192"/>
      <c r="L26" s="192"/>
      <c r="M26" s="187"/>
      <c r="N26" s="192"/>
      <c r="O26" s="192"/>
      <c r="P26" s="192"/>
      <c r="Q26" s="187"/>
    </row>
    <row r="27" spans="1:17" ht="25.9" customHeight="1" x14ac:dyDescent="0.15">
      <c r="A27" s="190" t="s">
        <v>688</v>
      </c>
      <c r="B27" s="191">
        <v>26405</v>
      </c>
      <c r="C27" s="192" t="s">
        <v>626</v>
      </c>
      <c r="D27" s="187" t="s">
        <v>621</v>
      </c>
      <c r="E27" s="193" t="s">
        <v>589</v>
      </c>
      <c r="F27" s="192" t="s">
        <v>684</v>
      </c>
      <c r="G27" s="192" t="s">
        <v>685</v>
      </c>
      <c r="H27" s="192" t="s">
        <v>686</v>
      </c>
      <c r="I27" s="187" t="s">
        <v>687</v>
      </c>
      <c r="J27" s="192"/>
      <c r="K27" s="192"/>
      <c r="L27" s="192"/>
      <c r="M27" s="187"/>
      <c r="N27" s="192"/>
      <c r="O27" s="192"/>
      <c r="P27" s="192"/>
      <c r="Q27" s="187"/>
    </row>
    <row r="28" spans="1:17" ht="25.9" customHeight="1" x14ac:dyDescent="0.15">
      <c r="A28" s="190" t="s">
        <v>689</v>
      </c>
      <c r="B28" s="191">
        <v>26769</v>
      </c>
      <c r="C28" s="192" t="s">
        <v>659</v>
      </c>
      <c r="D28" s="187" t="s">
        <v>621</v>
      </c>
      <c r="E28" s="193" t="s">
        <v>586</v>
      </c>
      <c r="F28" s="192"/>
      <c r="G28" s="192" t="s">
        <v>690</v>
      </c>
      <c r="H28" s="192" t="s">
        <v>691</v>
      </c>
      <c r="I28" s="187" t="s">
        <v>692</v>
      </c>
      <c r="J28" s="192"/>
      <c r="K28" s="192"/>
      <c r="L28" s="192"/>
      <c r="M28" s="187"/>
      <c r="N28" s="192"/>
      <c r="O28" s="192"/>
      <c r="P28" s="192"/>
      <c r="Q28" s="187"/>
    </row>
    <row r="29" spans="1:17" ht="25.9" customHeight="1" x14ac:dyDescent="0.15">
      <c r="A29" s="190" t="s">
        <v>693</v>
      </c>
      <c r="B29" s="191">
        <v>27133</v>
      </c>
      <c r="C29" s="192" t="s">
        <v>694</v>
      </c>
      <c r="D29" s="187" t="s">
        <v>621</v>
      </c>
      <c r="E29" s="193" t="s">
        <v>589</v>
      </c>
      <c r="F29" s="192"/>
      <c r="G29" s="192" t="s">
        <v>695</v>
      </c>
      <c r="H29" s="192" t="s">
        <v>696</v>
      </c>
      <c r="I29" s="187" t="s">
        <v>697</v>
      </c>
      <c r="J29" s="192"/>
      <c r="K29" s="192"/>
      <c r="L29" s="192"/>
      <c r="M29" s="187"/>
      <c r="N29" s="192"/>
      <c r="O29" s="192"/>
      <c r="P29" s="192"/>
      <c r="Q29" s="187"/>
    </row>
    <row r="30" spans="1:17" ht="25.9" customHeight="1" x14ac:dyDescent="0.15">
      <c r="A30" s="190" t="s">
        <v>698</v>
      </c>
      <c r="B30" s="191">
        <v>27497</v>
      </c>
      <c r="C30" s="192" t="s">
        <v>626</v>
      </c>
      <c r="D30" s="187" t="s">
        <v>621</v>
      </c>
      <c r="E30" s="193" t="s">
        <v>589</v>
      </c>
      <c r="F30" s="192"/>
      <c r="G30" s="192" t="s">
        <v>696</v>
      </c>
      <c r="H30" s="192" t="s">
        <v>695</v>
      </c>
      <c r="I30" s="187" t="s">
        <v>699</v>
      </c>
      <c r="J30" s="192"/>
      <c r="K30" s="192"/>
      <c r="L30" s="192"/>
      <c r="M30" s="187"/>
      <c r="N30" s="192"/>
      <c r="O30" s="192"/>
      <c r="P30" s="192"/>
      <c r="Q30" s="187"/>
    </row>
    <row r="31" spans="1:17" ht="25.9" customHeight="1" x14ac:dyDescent="0.15">
      <c r="A31" s="190" t="s">
        <v>700</v>
      </c>
      <c r="B31" s="191">
        <v>27861</v>
      </c>
      <c r="C31" s="192" t="s">
        <v>701</v>
      </c>
      <c r="D31" s="187" t="s">
        <v>621</v>
      </c>
      <c r="E31" s="193" t="s">
        <v>589</v>
      </c>
      <c r="F31" s="192"/>
      <c r="G31" s="192" t="s">
        <v>675</v>
      </c>
      <c r="H31" s="192" t="s">
        <v>676</v>
      </c>
      <c r="I31" s="187" t="s">
        <v>654</v>
      </c>
      <c r="J31" s="192"/>
      <c r="K31" s="192"/>
      <c r="L31" s="192"/>
      <c r="M31" s="187"/>
      <c r="N31" s="192"/>
      <c r="O31" s="192"/>
      <c r="P31" s="192"/>
      <c r="Q31" s="187"/>
    </row>
    <row r="32" spans="1:17" ht="25.9" customHeight="1" x14ac:dyDescent="0.15">
      <c r="A32" s="190" t="s">
        <v>702</v>
      </c>
      <c r="B32" s="191">
        <v>28232</v>
      </c>
      <c r="C32" s="192" t="s">
        <v>694</v>
      </c>
      <c r="D32" s="187" t="s">
        <v>621</v>
      </c>
      <c r="E32" s="193" t="s">
        <v>589</v>
      </c>
      <c r="F32" s="192"/>
      <c r="G32" s="192" t="s">
        <v>695</v>
      </c>
      <c r="H32" s="192" t="s">
        <v>696</v>
      </c>
      <c r="I32" s="187" t="s">
        <v>699</v>
      </c>
      <c r="J32" s="192"/>
      <c r="K32" s="192"/>
      <c r="L32" s="192"/>
      <c r="M32" s="187"/>
      <c r="N32" s="192"/>
      <c r="O32" s="192"/>
      <c r="P32" s="192"/>
      <c r="Q32" s="187"/>
    </row>
    <row r="33" spans="1:17" ht="25.9" customHeight="1" x14ac:dyDescent="0.15">
      <c r="A33" s="190" t="s">
        <v>703</v>
      </c>
      <c r="B33" s="191">
        <v>28596</v>
      </c>
      <c r="C33" s="192" t="s">
        <v>626</v>
      </c>
      <c r="D33" s="187" t="s">
        <v>621</v>
      </c>
      <c r="E33" s="193" t="s">
        <v>586</v>
      </c>
      <c r="F33" s="192"/>
      <c r="G33" s="192" t="s">
        <v>704</v>
      </c>
      <c r="H33" s="192" t="s">
        <v>705</v>
      </c>
      <c r="I33" s="187" t="s">
        <v>706</v>
      </c>
      <c r="J33" s="192"/>
      <c r="K33" s="192"/>
      <c r="L33" s="192"/>
      <c r="M33" s="187"/>
      <c r="N33" s="192"/>
      <c r="O33" s="192"/>
      <c r="P33" s="192"/>
      <c r="Q33" s="187"/>
    </row>
    <row r="34" spans="1:17" ht="25.9" customHeight="1" x14ac:dyDescent="0.15">
      <c r="A34" s="190" t="s">
        <v>707</v>
      </c>
      <c r="B34" s="191">
        <v>28960</v>
      </c>
      <c r="C34" s="192" t="s">
        <v>701</v>
      </c>
      <c r="D34" s="187" t="s">
        <v>621</v>
      </c>
      <c r="E34" s="193" t="s">
        <v>586</v>
      </c>
      <c r="F34" s="192"/>
      <c r="G34" s="192" t="s">
        <v>708</v>
      </c>
      <c r="H34" s="192" t="s">
        <v>709</v>
      </c>
      <c r="I34" s="187" t="s">
        <v>710</v>
      </c>
      <c r="J34" s="192"/>
      <c r="K34" s="192"/>
      <c r="L34" s="192"/>
      <c r="M34" s="187"/>
      <c r="N34" s="192"/>
      <c r="O34" s="192"/>
      <c r="P34" s="192"/>
      <c r="Q34" s="187"/>
    </row>
    <row r="35" spans="1:17" ht="25.9" customHeight="1" x14ac:dyDescent="0.15">
      <c r="A35" s="190" t="s">
        <v>711</v>
      </c>
      <c r="B35" s="191">
        <v>29324</v>
      </c>
      <c r="C35" s="192" t="s">
        <v>694</v>
      </c>
      <c r="D35" s="187" t="s">
        <v>712</v>
      </c>
      <c r="E35" s="193" t="s">
        <v>586</v>
      </c>
      <c r="F35" s="192"/>
      <c r="G35" s="192" t="s">
        <v>713</v>
      </c>
      <c r="H35" s="192" t="s">
        <v>714</v>
      </c>
      <c r="I35" s="187" t="s">
        <v>715</v>
      </c>
      <c r="J35" s="192"/>
      <c r="K35" s="192"/>
      <c r="L35" s="192"/>
      <c r="M35" s="187"/>
      <c r="N35" s="192"/>
      <c r="O35" s="192"/>
      <c r="P35" s="192"/>
      <c r="Q35" s="187"/>
    </row>
    <row r="36" spans="1:17" ht="25.9" customHeight="1" x14ac:dyDescent="0.15">
      <c r="A36" s="190" t="s">
        <v>716</v>
      </c>
      <c r="B36" s="191">
        <v>29688</v>
      </c>
      <c r="C36" s="192" t="s">
        <v>626</v>
      </c>
      <c r="D36" s="187" t="s">
        <v>717</v>
      </c>
      <c r="E36" s="193" t="s">
        <v>583</v>
      </c>
      <c r="F36" s="192" t="s">
        <v>718</v>
      </c>
      <c r="G36" s="192" t="s">
        <v>719</v>
      </c>
      <c r="H36" s="192" t="s">
        <v>720</v>
      </c>
      <c r="I36" s="187" t="s">
        <v>721</v>
      </c>
      <c r="J36" s="192"/>
      <c r="K36" s="192"/>
      <c r="L36" s="192"/>
      <c r="M36" s="187"/>
      <c r="N36" s="192"/>
      <c r="O36" s="192"/>
      <c r="P36" s="192"/>
      <c r="Q36" s="187"/>
    </row>
    <row r="37" spans="1:17" ht="25.9" customHeight="1" x14ac:dyDescent="0.15">
      <c r="A37" s="190" t="s">
        <v>722</v>
      </c>
      <c r="B37" s="191">
        <v>30052</v>
      </c>
      <c r="C37" s="192" t="s">
        <v>701</v>
      </c>
      <c r="D37" s="187" t="s">
        <v>706</v>
      </c>
      <c r="E37" s="193" t="s">
        <v>589</v>
      </c>
      <c r="F37" s="192"/>
      <c r="G37" s="192" t="s">
        <v>723</v>
      </c>
      <c r="H37" s="192" t="s">
        <v>724</v>
      </c>
      <c r="I37" s="187" t="s">
        <v>725</v>
      </c>
      <c r="J37" s="192"/>
      <c r="K37" s="192"/>
      <c r="L37" s="192"/>
      <c r="M37" s="187"/>
      <c r="N37" s="192"/>
      <c r="O37" s="192"/>
      <c r="P37" s="192"/>
      <c r="Q37" s="187"/>
    </row>
    <row r="38" spans="1:17" ht="25.9" customHeight="1" x14ac:dyDescent="0.15">
      <c r="A38" s="190" t="s">
        <v>726</v>
      </c>
      <c r="B38" s="191">
        <v>30416</v>
      </c>
      <c r="C38" s="192" t="s">
        <v>694</v>
      </c>
      <c r="D38" s="187" t="s">
        <v>727</v>
      </c>
      <c r="E38" s="193" t="s">
        <v>589</v>
      </c>
      <c r="F38" s="192" t="s">
        <v>684</v>
      </c>
      <c r="G38" s="192" t="s">
        <v>728</v>
      </c>
      <c r="H38" s="192" t="s">
        <v>729</v>
      </c>
      <c r="I38" s="187" t="s">
        <v>730</v>
      </c>
      <c r="J38" s="192"/>
      <c r="K38" s="192"/>
      <c r="L38" s="192"/>
      <c r="M38" s="187"/>
      <c r="N38" s="192"/>
      <c r="O38" s="192"/>
      <c r="P38" s="192"/>
      <c r="Q38" s="187"/>
    </row>
    <row r="39" spans="1:17" ht="25.9" customHeight="1" x14ac:dyDescent="0.15">
      <c r="A39" s="190" t="s">
        <v>731</v>
      </c>
      <c r="B39" s="191">
        <v>30787</v>
      </c>
      <c r="C39" s="192" t="s">
        <v>732</v>
      </c>
      <c r="D39" s="187"/>
      <c r="E39" s="193" t="s">
        <v>586</v>
      </c>
      <c r="F39" s="192" t="s">
        <v>733</v>
      </c>
      <c r="G39" s="192" t="s">
        <v>734</v>
      </c>
      <c r="H39" s="192" t="s">
        <v>735</v>
      </c>
      <c r="I39" s="187" t="s">
        <v>736</v>
      </c>
      <c r="J39" s="192"/>
      <c r="K39" s="192"/>
      <c r="L39" s="192"/>
      <c r="M39" s="187"/>
      <c r="N39" s="192"/>
      <c r="O39" s="192"/>
      <c r="P39" s="192"/>
      <c r="Q39" s="187"/>
    </row>
    <row r="40" spans="1:17" ht="25.9" customHeight="1" x14ac:dyDescent="0.15">
      <c r="A40" s="190" t="s">
        <v>737</v>
      </c>
      <c r="B40" s="191">
        <v>31151</v>
      </c>
      <c r="C40" s="192" t="s">
        <v>701</v>
      </c>
      <c r="D40" s="187" t="s">
        <v>706</v>
      </c>
      <c r="E40" s="193" t="s">
        <v>586</v>
      </c>
      <c r="F40" s="192" t="s">
        <v>738</v>
      </c>
      <c r="G40" s="192" t="s">
        <v>713</v>
      </c>
      <c r="H40" s="192" t="s">
        <v>714</v>
      </c>
      <c r="I40" s="187" t="s">
        <v>739</v>
      </c>
      <c r="J40" s="192" t="s">
        <v>740</v>
      </c>
      <c r="K40" s="192"/>
      <c r="L40" s="192"/>
      <c r="M40" s="187"/>
      <c r="N40" s="192" t="s">
        <v>741</v>
      </c>
      <c r="O40" s="192"/>
      <c r="P40" s="192"/>
      <c r="Q40" s="187"/>
    </row>
    <row r="41" spans="1:17" ht="25.9" customHeight="1" x14ac:dyDescent="0.15">
      <c r="A41" s="190" t="s">
        <v>742</v>
      </c>
      <c r="B41" s="191">
        <v>31515</v>
      </c>
      <c r="C41" s="192" t="s">
        <v>694</v>
      </c>
      <c r="D41" s="187" t="s">
        <v>727</v>
      </c>
      <c r="E41" s="193" t="s">
        <v>589</v>
      </c>
      <c r="F41" s="192" t="s">
        <v>684</v>
      </c>
      <c r="G41" s="192" t="s">
        <v>743</v>
      </c>
      <c r="H41" s="192" t="s">
        <v>744</v>
      </c>
      <c r="I41" s="187" t="s">
        <v>745</v>
      </c>
      <c r="J41" s="192"/>
      <c r="K41" s="192"/>
      <c r="L41" s="192"/>
      <c r="M41" s="187"/>
      <c r="N41" s="192"/>
      <c r="O41" s="192"/>
      <c r="P41" s="192"/>
      <c r="Q41" s="187"/>
    </row>
    <row r="42" spans="1:17" ht="25.9" customHeight="1" x14ac:dyDescent="0.15">
      <c r="A42" s="190" t="s">
        <v>746</v>
      </c>
      <c r="B42" s="191">
        <v>31879</v>
      </c>
      <c r="C42" s="192" t="s">
        <v>732</v>
      </c>
      <c r="D42" s="187"/>
      <c r="E42" s="193" t="s">
        <v>586</v>
      </c>
      <c r="F42" s="192" t="s">
        <v>747</v>
      </c>
      <c r="G42" s="192" t="s">
        <v>748</v>
      </c>
      <c r="H42" s="192" t="s">
        <v>749</v>
      </c>
      <c r="I42" s="187" t="s">
        <v>750</v>
      </c>
      <c r="J42" s="192"/>
      <c r="K42" s="192"/>
      <c r="L42" s="192"/>
      <c r="M42" s="187"/>
      <c r="N42" s="192"/>
      <c r="O42" s="192"/>
      <c r="P42" s="192"/>
      <c r="Q42" s="187"/>
    </row>
    <row r="43" spans="1:17" ht="25.9" customHeight="1" x14ac:dyDescent="0.15">
      <c r="A43" s="190" t="s">
        <v>751</v>
      </c>
      <c r="B43" s="191">
        <v>32243</v>
      </c>
      <c r="C43" s="192" t="s">
        <v>701</v>
      </c>
      <c r="D43" s="187" t="s">
        <v>752</v>
      </c>
      <c r="E43" s="193" t="s">
        <v>586</v>
      </c>
      <c r="F43" s="192" t="s">
        <v>753</v>
      </c>
      <c r="G43" s="192" t="s">
        <v>754</v>
      </c>
      <c r="H43" s="192" t="s">
        <v>755</v>
      </c>
      <c r="I43" s="187" t="s">
        <v>756</v>
      </c>
      <c r="J43" s="192"/>
      <c r="K43" s="192"/>
      <c r="L43" s="192"/>
      <c r="M43" s="187"/>
      <c r="N43" s="192" t="s">
        <v>757</v>
      </c>
      <c r="O43" s="192" t="s">
        <v>758</v>
      </c>
      <c r="P43" s="192" t="s">
        <v>759</v>
      </c>
      <c r="Q43" s="187" t="s">
        <v>760</v>
      </c>
    </row>
    <row r="44" spans="1:17" ht="25.9" customHeight="1" x14ac:dyDescent="0.15">
      <c r="A44" s="190" t="s">
        <v>761</v>
      </c>
      <c r="B44" s="191">
        <v>32607</v>
      </c>
      <c r="C44" s="192" t="s">
        <v>694</v>
      </c>
      <c r="D44" s="187" t="s">
        <v>727</v>
      </c>
      <c r="E44" s="193" t="s">
        <v>589</v>
      </c>
      <c r="F44" s="192" t="s">
        <v>762</v>
      </c>
      <c r="G44" s="192" t="s">
        <v>763</v>
      </c>
      <c r="H44" s="192" t="s">
        <v>764</v>
      </c>
      <c r="I44" s="187" t="s">
        <v>765</v>
      </c>
      <c r="J44" s="192" t="s">
        <v>766</v>
      </c>
      <c r="K44" s="192" t="s">
        <v>767</v>
      </c>
      <c r="L44" s="192" t="s">
        <v>768</v>
      </c>
      <c r="M44" s="187" t="s">
        <v>769</v>
      </c>
      <c r="N44" s="192"/>
      <c r="O44" s="192"/>
      <c r="P44" s="192"/>
      <c r="Q44" s="187"/>
    </row>
    <row r="45" spans="1:17" ht="25.9" customHeight="1" x14ac:dyDescent="0.15">
      <c r="A45" s="190" t="s">
        <v>770</v>
      </c>
      <c r="B45" s="191">
        <v>32971</v>
      </c>
      <c r="C45" s="192" t="s">
        <v>732</v>
      </c>
      <c r="D45" s="187"/>
      <c r="E45" s="193" t="s">
        <v>586</v>
      </c>
      <c r="F45" s="192" t="s">
        <v>678</v>
      </c>
      <c r="G45" s="192" t="s">
        <v>771</v>
      </c>
      <c r="H45" s="192" t="s">
        <v>772</v>
      </c>
      <c r="I45" s="187" t="s">
        <v>773</v>
      </c>
      <c r="J45" s="192"/>
      <c r="K45" s="192"/>
      <c r="L45" s="192"/>
      <c r="M45" s="187"/>
      <c r="N45" s="192"/>
      <c r="O45" s="192"/>
      <c r="P45" s="192"/>
      <c r="Q45" s="187"/>
    </row>
    <row r="46" spans="1:17" ht="25.9" customHeight="1" x14ac:dyDescent="0.15">
      <c r="A46" s="190" t="s">
        <v>774</v>
      </c>
      <c r="B46" s="191">
        <v>33342</v>
      </c>
      <c r="C46" s="192" t="s">
        <v>701</v>
      </c>
      <c r="D46" s="187" t="s">
        <v>752</v>
      </c>
      <c r="E46" s="193" t="s">
        <v>586</v>
      </c>
      <c r="F46" s="192" t="s">
        <v>775</v>
      </c>
      <c r="G46" s="192" t="s">
        <v>776</v>
      </c>
      <c r="H46" s="192" t="s">
        <v>777</v>
      </c>
      <c r="I46" s="187" t="s">
        <v>778</v>
      </c>
      <c r="J46" s="192"/>
      <c r="K46" s="192"/>
      <c r="L46" s="192"/>
      <c r="M46" s="187"/>
      <c r="N46" s="192"/>
      <c r="O46" s="192"/>
      <c r="P46" s="192"/>
      <c r="Q46" s="187"/>
    </row>
    <row r="47" spans="1:17" ht="25.9" customHeight="1" x14ac:dyDescent="0.15">
      <c r="A47" s="190" t="s">
        <v>779</v>
      </c>
      <c r="B47" s="191">
        <v>33706</v>
      </c>
      <c r="C47" s="192" t="s">
        <v>694</v>
      </c>
      <c r="D47" s="187" t="s">
        <v>727</v>
      </c>
      <c r="E47" s="193" t="s">
        <v>589</v>
      </c>
      <c r="F47" s="192" t="s">
        <v>780</v>
      </c>
      <c r="G47" s="192" t="s">
        <v>781</v>
      </c>
      <c r="H47" s="192" t="s">
        <v>782</v>
      </c>
      <c r="I47" s="187" t="s">
        <v>783</v>
      </c>
      <c r="J47" s="192"/>
      <c r="K47" s="192"/>
      <c r="L47" s="192"/>
      <c r="M47" s="187"/>
      <c r="N47" s="192"/>
      <c r="O47" s="192"/>
      <c r="P47" s="192"/>
      <c r="Q47" s="187"/>
    </row>
    <row r="48" spans="1:17" ht="25.9" customHeight="1" x14ac:dyDescent="0.15">
      <c r="A48" s="190" t="s">
        <v>784</v>
      </c>
      <c r="B48" s="191">
        <v>34070</v>
      </c>
      <c r="C48" s="192" t="s">
        <v>732</v>
      </c>
      <c r="D48" s="187"/>
      <c r="E48" s="193" t="s">
        <v>586</v>
      </c>
      <c r="F48" s="192" t="s">
        <v>785</v>
      </c>
      <c r="G48" s="192" t="s">
        <v>786</v>
      </c>
      <c r="H48" s="192" t="s">
        <v>787</v>
      </c>
      <c r="I48" s="187" t="s">
        <v>788</v>
      </c>
      <c r="J48" s="192"/>
      <c r="K48" s="192"/>
      <c r="L48" s="192"/>
      <c r="M48" s="187"/>
      <c r="N48" s="192"/>
      <c r="O48" s="192"/>
      <c r="P48" s="192"/>
      <c r="Q48" s="187"/>
    </row>
    <row r="49" spans="1:17" ht="25.9" customHeight="1" x14ac:dyDescent="0.15">
      <c r="A49" s="190" t="s">
        <v>789</v>
      </c>
      <c r="B49" s="191">
        <v>34434</v>
      </c>
      <c r="C49" s="192" t="s">
        <v>701</v>
      </c>
      <c r="D49" s="187" t="s">
        <v>790</v>
      </c>
      <c r="E49" s="193" t="s">
        <v>586</v>
      </c>
      <c r="F49" s="192" t="s">
        <v>785</v>
      </c>
      <c r="G49" s="192" t="s">
        <v>791</v>
      </c>
      <c r="H49" s="192" t="s">
        <v>787</v>
      </c>
      <c r="I49" s="187" t="s">
        <v>792</v>
      </c>
      <c r="J49" s="192"/>
      <c r="K49" s="192"/>
      <c r="L49" s="192"/>
      <c r="M49" s="187"/>
      <c r="N49" s="192"/>
      <c r="O49" s="192"/>
      <c r="P49" s="192"/>
      <c r="Q49" s="187"/>
    </row>
    <row r="50" spans="1:17" ht="25.9" customHeight="1" x14ac:dyDescent="0.15">
      <c r="A50" s="190" t="s">
        <v>793</v>
      </c>
      <c r="B50" s="191">
        <v>34791</v>
      </c>
      <c r="C50" s="192" t="s">
        <v>694</v>
      </c>
      <c r="D50" s="187" t="s">
        <v>794</v>
      </c>
      <c r="E50" s="193" t="s">
        <v>586</v>
      </c>
      <c r="F50" s="192" t="s">
        <v>785</v>
      </c>
      <c r="G50" s="192" t="s">
        <v>791</v>
      </c>
      <c r="H50" s="192" t="s">
        <v>787</v>
      </c>
      <c r="I50" s="187" t="s">
        <v>792</v>
      </c>
      <c r="J50" s="192"/>
      <c r="K50" s="192"/>
      <c r="L50" s="192"/>
      <c r="M50" s="187"/>
      <c r="N50" s="192"/>
      <c r="O50" s="192"/>
      <c r="P50" s="192"/>
      <c r="Q50" s="187"/>
    </row>
    <row r="51" spans="1:17" ht="25.9" customHeight="1" x14ac:dyDescent="0.15">
      <c r="A51" s="190" t="s">
        <v>795</v>
      </c>
      <c r="B51" s="191">
        <v>35176</v>
      </c>
      <c r="C51" s="192" t="s">
        <v>732</v>
      </c>
      <c r="D51" s="187"/>
      <c r="E51" s="193" t="s">
        <v>586</v>
      </c>
      <c r="F51" s="192" t="s">
        <v>785</v>
      </c>
      <c r="G51" s="192" t="s">
        <v>791</v>
      </c>
      <c r="H51" s="192" t="s">
        <v>787</v>
      </c>
      <c r="I51" s="187" t="s">
        <v>792</v>
      </c>
      <c r="J51" s="192"/>
      <c r="K51" s="192"/>
      <c r="L51" s="192"/>
      <c r="M51" s="187"/>
      <c r="N51" s="192"/>
      <c r="O51" s="192"/>
      <c r="P51" s="192"/>
      <c r="Q51" s="187"/>
    </row>
    <row r="52" spans="1:17" ht="25.9" customHeight="1" x14ac:dyDescent="0.15">
      <c r="A52" s="190" t="s">
        <v>796</v>
      </c>
      <c r="B52" s="191">
        <v>35540</v>
      </c>
      <c r="C52" s="192" t="s">
        <v>701</v>
      </c>
      <c r="D52" s="187" t="s">
        <v>790</v>
      </c>
      <c r="E52" s="193" t="s">
        <v>586</v>
      </c>
      <c r="F52" s="192" t="s">
        <v>797</v>
      </c>
      <c r="G52" s="192" t="s">
        <v>798</v>
      </c>
      <c r="H52" s="192" t="s">
        <v>799</v>
      </c>
      <c r="I52" s="187" t="s">
        <v>800</v>
      </c>
      <c r="J52" s="192"/>
      <c r="K52" s="192"/>
      <c r="L52" s="192"/>
      <c r="M52" s="187"/>
      <c r="N52" s="192"/>
      <c r="O52" s="192"/>
      <c r="P52" s="192"/>
      <c r="Q52" s="187"/>
    </row>
    <row r="53" spans="1:17" ht="25.9" customHeight="1" x14ac:dyDescent="0.15">
      <c r="A53" s="190" t="s">
        <v>801</v>
      </c>
      <c r="B53" s="191">
        <v>35904</v>
      </c>
      <c r="C53" s="192" t="s">
        <v>802</v>
      </c>
      <c r="D53" s="187" t="s">
        <v>803</v>
      </c>
      <c r="E53" s="193" t="s">
        <v>586</v>
      </c>
      <c r="F53" s="192" t="s">
        <v>804</v>
      </c>
      <c r="G53" s="192" t="s">
        <v>805</v>
      </c>
      <c r="H53" s="192" t="s">
        <v>806</v>
      </c>
      <c r="I53" s="187" t="s">
        <v>807</v>
      </c>
      <c r="J53" s="192"/>
      <c r="K53" s="192"/>
      <c r="L53" s="192"/>
      <c r="M53" s="187"/>
      <c r="N53" s="192"/>
      <c r="O53" s="192"/>
      <c r="P53" s="192"/>
      <c r="Q53" s="187"/>
    </row>
    <row r="54" spans="1:17" ht="25.9" customHeight="1" x14ac:dyDescent="0.15">
      <c r="A54" s="190" t="s">
        <v>808</v>
      </c>
      <c r="B54" s="191">
        <v>36268</v>
      </c>
      <c r="C54" s="192" t="s">
        <v>732</v>
      </c>
      <c r="D54" s="187"/>
      <c r="E54" s="193" t="s">
        <v>586</v>
      </c>
      <c r="F54" s="192" t="s">
        <v>804</v>
      </c>
      <c r="G54" s="192" t="s">
        <v>805</v>
      </c>
      <c r="H54" s="192" t="s">
        <v>809</v>
      </c>
      <c r="I54" s="187" t="s">
        <v>800</v>
      </c>
      <c r="J54" s="192" t="s">
        <v>810</v>
      </c>
      <c r="K54" s="192" t="s">
        <v>811</v>
      </c>
      <c r="L54" s="192" t="s">
        <v>812</v>
      </c>
      <c r="M54" s="187" t="s">
        <v>813</v>
      </c>
      <c r="N54" s="192" t="s">
        <v>814</v>
      </c>
      <c r="O54" s="192" t="s">
        <v>815</v>
      </c>
      <c r="P54" s="192" t="s">
        <v>816</v>
      </c>
      <c r="Q54" s="187" t="s">
        <v>817</v>
      </c>
    </row>
    <row r="55" spans="1:17" ht="25.9" customHeight="1" x14ac:dyDescent="0.15">
      <c r="A55" s="190" t="s">
        <v>818</v>
      </c>
      <c r="B55" s="191">
        <v>36632</v>
      </c>
      <c r="C55" s="192" t="s">
        <v>701</v>
      </c>
      <c r="D55" s="187" t="s">
        <v>790</v>
      </c>
      <c r="E55" s="193" t="s">
        <v>586</v>
      </c>
      <c r="F55" s="192" t="s">
        <v>747</v>
      </c>
      <c r="G55" s="192" t="s">
        <v>819</v>
      </c>
      <c r="H55" s="192" t="s">
        <v>820</v>
      </c>
      <c r="I55" s="187" t="s">
        <v>821</v>
      </c>
      <c r="J55" s="192" t="s">
        <v>785</v>
      </c>
      <c r="K55" s="192" t="s">
        <v>805</v>
      </c>
      <c r="L55" s="192" t="s">
        <v>822</v>
      </c>
      <c r="M55" s="187" t="s">
        <v>792</v>
      </c>
      <c r="N55" s="192" t="s">
        <v>823</v>
      </c>
      <c r="O55" s="192" t="s">
        <v>824</v>
      </c>
      <c r="P55" s="192" t="s">
        <v>825</v>
      </c>
      <c r="Q55" s="187" t="s">
        <v>826</v>
      </c>
    </row>
    <row r="56" spans="1:17" ht="25.9" customHeight="1" x14ac:dyDescent="0.15">
      <c r="A56" s="190" t="s">
        <v>827</v>
      </c>
      <c r="B56" s="191">
        <v>36996</v>
      </c>
      <c r="C56" s="192" t="s">
        <v>694</v>
      </c>
      <c r="D56" s="187" t="s">
        <v>803</v>
      </c>
      <c r="E56" s="193" t="s">
        <v>586</v>
      </c>
      <c r="F56" s="192" t="s">
        <v>828</v>
      </c>
      <c r="G56" s="192" t="s">
        <v>791</v>
      </c>
      <c r="H56" s="192" t="s">
        <v>829</v>
      </c>
      <c r="I56" s="187" t="s">
        <v>786</v>
      </c>
      <c r="J56" s="192" t="s">
        <v>830</v>
      </c>
      <c r="K56" s="192" t="s">
        <v>831</v>
      </c>
      <c r="L56" s="192" t="s">
        <v>832</v>
      </c>
      <c r="M56" s="187" t="s">
        <v>819</v>
      </c>
      <c r="N56" s="192" t="s">
        <v>833</v>
      </c>
      <c r="O56" s="192" t="s">
        <v>834</v>
      </c>
      <c r="P56" s="192" t="s">
        <v>835</v>
      </c>
      <c r="Q56" s="187" t="s">
        <v>836</v>
      </c>
    </row>
    <row r="57" spans="1:17" ht="25.9" customHeight="1" x14ac:dyDescent="0.15">
      <c r="A57" s="190" t="s">
        <v>837</v>
      </c>
      <c r="B57" s="191">
        <v>37367</v>
      </c>
      <c r="C57" s="192" t="s">
        <v>732</v>
      </c>
      <c r="D57" s="187"/>
      <c r="E57" s="193" t="s">
        <v>589</v>
      </c>
      <c r="F57" s="192" t="s">
        <v>838</v>
      </c>
      <c r="G57" s="192" t="s">
        <v>839</v>
      </c>
      <c r="H57" s="192" t="s">
        <v>840</v>
      </c>
      <c r="I57" s="187" t="s">
        <v>841</v>
      </c>
      <c r="J57" s="192" t="s">
        <v>842</v>
      </c>
      <c r="K57" s="192" t="s">
        <v>843</v>
      </c>
      <c r="L57" s="192" t="s">
        <v>844</v>
      </c>
      <c r="M57" s="187" t="s">
        <v>845</v>
      </c>
      <c r="N57" s="192" t="s">
        <v>830</v>
      </c>
      <c r="O57" s="192" t="s">
        <v>846</v>
      </c>
      <c r="P57" s="192" t="s">
        <v>832</v>
      </c>
      <c r="Q57" s="187" t="s">
        <v>847</v>
      </c>
    </row>
    <row r="58" spans="1:17" ht="25.9" customHeight="1" x14ac:dyDescent="0.15">
      <c r="A58" s="190" t="s">
        <v>848</v>
      </c>
      <c r="B58" s="191">
        <v>37731</v>
      </c>
      <c r="C58" s="192" t="s">
        <v>849</v>
      </c>
      <c r="D58" s="187" t="s">
        <v>790</v>
      </c>
      <c r="E58" s="193" t="s">
        <v>589</v>
      </c>
      <c r="F58" s="192" t="s">
        <v>850</v>
      </c>
      <c r="G58" s="192" t="s">
        <v>851</v>
      </c>
      <c r="H58" s="192" t="s">
        <v>840</v>
      </c>
      <c r="I58" s="187" t="s">
        <v>839</v>
      </c>
      <c r="J58" s="192" t="s">
        <v>810</v>
      </c>
      <c r="K58" s="192" t="s">
        <v>846</v>
      </c>
      <c r="L58" s="192" t="s">
        <v>852</v>
      </c>
      <c r="M58" s="187" t="s">
        <v>853</v>
      </c>
      <c r="N58" s="192" t="s">
        <v>854</v>
      </c>
      <c r="O58" s="192" t="s">
        <v>855</v>
      </c>
      <c r="P58" s="192" t="s">
        <v>856</v>
      </c>
      <c r="Q58" s="187" t="s">
        <v>857</v>
      </c>
    </row>
    <row r="59" spans="1:17" ht="25.9" customHeight="1" x14ac:dyDescent="0.15">
      <c r="A59" s="190" t="s">
        <v>858</v>
      </c>
      <c r="B59" s="191">
        <v>38095</v>
      </c>
      <c r="C59" s="192" t="s">
        <v>802</v>
      </c>
      <c r="D59" s="187" t="s">
        <v>803</v>
      </c>
      <c r="E59" s="193" t="s">
        <v>586</v>
      </c>
      <c r="F59" s="192" t="s">
        <v>804</v>
      </c>
      <c r="G59" s="192" t="s">
        <v>846</v>
      </c>
      <c r="H59" s="192" t="s">
        <v>859</v>
      </c>
      <c r="I59" s="187" t="s">
        <v>805</v>
      </c>
      <c r="J59" s="192" t="s">
        <v>850</v>
      </c>
      <c r="K59" s="192" t="s">
        <v>851</v>
      </c>
      <c r="L59" s="192" t="s">
        <v>839</v>
      </c>
      <c r="M59" s="187" t="s">
        <v>841</v>
      </c>
      <c r="N59" s="192" t="s">
        <v>860</v>
      </c>
      <c r="O59" s="192" t="s">
        <v>861</v>
      </c>
      <c r="P59" s="192" t="s">
        <v>862</v>
      </c>
      <c r="Q59" s="187" t="s">
        <v>831</v>
      </c>
    </row>
    <row r="60" spans="1:17" ht="25.9" customHeight="1" x14ac:dyDescent="0.15">
      <c r="A60" s="190" t="s">
        <v>863</v>
      </c>
      <c r="B60" s="191">
        <v>38459</v>
      </c>
      <c r="C60" s="192" t="s">
        <v>864</v>
      </c>
      <c r="D60" s="187" t="s">
        <v>865</v>
      </c>
      <c r="E60" s="193" t="s">
        <v>586</v>
      </c>
      <c r="F60" s="192" t="s">
        <v>810</v>
      </c>
      <c r="G60" s="192" t="s">
        <v>866</v>
      </c>
      <c r="H60" s="192" t="s">
        <v>859</v>
      </c>
      <c r="I60" s="187" t="s">
        <v>867</v>
      </c>
      <c r="J60" s="192" t="s">
        <v>868</v>
      </c>
      <c r="K60" s="192" t="s">
        <v>840</v>
      </c>
      <c r="L60" s="192" t="s">
        <v>869</v>
      </c>
      <c r="M60" s="187" t="s">
        <v>839</v>
      </c>
      <c r="N60" s="192" t="s">
        <v>870</v>
      </c>
      <c r="O60" s="192" t="s">
        <v>871</v>
      </c>
      <c r="P60" s="192" t="s">
        <v>872</v>
      </c>
      <c r="Q60" s="187" t="s">
        <v>873</v>
      </c>
    </row>
    <row r="61" spans="1:17" ht="25.9" customHeight="1" x14ac:dyDescent="0.15">
      <c r="A61" s="190" t="s">
        <v>874</v>
      </c>
      <c r="B61" s="191">
        <v>38823</v>
      </c>
      <c r="C61" s="192" t="s">
        <v>701</v>
      </c>
      <c r="D61" s="187" t="s">
        <v>649</v>
      </c>
      <c r="E61" s="193" t="s">
        <v>589</v>
      </c>
      <c r="F61" s="192" t="s">
        <v>823</v>
      </c>
      <c r="G61" s="192" t="s">
        <v>869</v>
      </c>
      <c r="H61" s="192" t="s">
        <v>875</v>
      </c>
      <c r="I61" s="187" t="s">
        <v>851</v>
      </c>
      <c r="J61" s="192" t="s">
        <v>830</v>
      </c>
      <c r="K61" s="192" t="s">
        <v>876</v>
      </c>
      <c r="L61" s="192" t="s">
        <v>853</v>
      </c>
      <c r="M61" s="187" t="s">
        <v>859</v>
      </c>
      <c r="N61" s="192" t="s">
        <v>850</v>
      </c>
      <c r="O61" s="192" t="s">
        <v>877</v>
      </c>
      <c r="P61" s="192" t="s">
        <v>878</v>
      </c>
      <c r="Q61" s="187" t="s">
        <v>879</v>
      </c>
    </row>
    <row r="62" spans="1:17" ht="25.9" customHeight="1" x14ac:dyDescent="0.15">
      <c r="A62" s="190" t="s">
        <v>880</v>
      </c>
      <c r="B62" s="191">
        <v>39187</v>
      </c>
      <c r="C62" s="192" t="s">
        <v>881</v>
      </c>
      <c r="D62" s="187" t="s">
        <v>803</v>
      </c>
      <c r="E62" s="193" t="s">
        <v>586</v>
      </c>
      <c r="F62" s="192" t="s">
        <v>804</v>
      </c>
      <c r="G62" s="192" t="s">
        <v>805</v>
      </c>
      <c r="H62" s="192" t="s">
        <v>853</v>
      </c>
      <c r="I62" s="187" t="s">
        <v>846</v>
      </c>
      <c r="J62" s="192" t="s">
        <v>810</v>
      </c>
      <c r="K62" s="192" t="s">
        <v>861</v>
      </c>
      <c r="L62" s="192" t="s">
        <v>859</v>
      </c>
      <c r="M62" s="187" t="s">
        <v>882</v>
      </c>
      <c r="N62" s="192" t="s">
        <v>850</v>
      </c>
      <c r="O62" s="192" t="s">
        <v>840</v>
      </c>
      <c r="P62" s="192" t="s">
        <v>839</v>
      </c>
      <c r="Q62" s="187" t="s">
        <v>851</v>
      </c>
    </row>
    <row r="63" spans="1:17" ht="25.9" customHeight="1" x14ac:dyDescent="0.15">
      <c r="A63" s="190" t="s">
        <v>883</v>
      </c>
      <c r="B63" s="191">
        <v>39558</v>
      </c>
      <c r="C63" s="192" t="s">
        <v>732</v>
      </c>
      <c r="D63" s="187" t="s">
        <v>865</v>
      </c>
      <c r="E63" s="193" t="s">
        <v>583</v>
      </c>
      <c r="F63" s="192" t="s">
        <v>870</v>
      </c>
      <c r="G63" s="192" t="s">
        <v>873</v>
      </c>
      <c r="H63" s="192" t="s">
        <v>884</v>
      </c>
      <c r="I63" s="187" t="s">
        <v>872</v>
      </c>
      <c r="J63" s="192" t="s">
        <v>885</v>
      </c>
      <c r="K63" s="192" t="s">
        <v>886</v>
      </c>
      <c r="L63" s="192" t="s">
        <v>887</v>
      </c>
      <c r="M63" s="187" t="s">
        <v>888</v>
      </c>
      <c r="N63" s="192" t="s">
        <v>850</v>
      </c>
      <c r="O63" s="192" t="s">
        <v>877</v>
      </c>
      <c r="P63" s="192" t="s">
        <v>839</v>
      </c>
      <c r="Q63" s="187" t="s">
        <v>889</v>
      </c>
    </row>
    <row r="64" spans="1:17" ht="25.9" customHeight="1" x14ac:dyDescent="0.15">
      <c r="A64" s="190" t="s">
        <v>890</v>
      </c>
      <c r="B64" s="191">
        <v>39922</v>
      </c>
      <c r="C64" s="192" t="s">
        <v>849</v>
      </c>
      <c r="D64" s="187" t="s">
        <v>891</v>
      </c>
      <c r="E64" s="193" t="s">
        <v>586</v>
      </c>
      <c r="F64" s="192" t="s">
        <v>804</v>
      </c>
      <c r="G64" s="192" t="s">
        <v>859</v>
      </c>
      <c r="H64" s="192" t="s">
        <v>892</v>
      </c>
      <c r="I64" s="187" t="s">
        <v>846</v>
      </c>
      <c r="J64" s="192" t="s">
        <v>838</v>
      </c>
      <c r="K64" s="192" t="s">
        <v>878</v>
      </c>
      <c r="L64" s="192" t="s">
        <v>893</v>
      </c>
      <c r="M64" s="187" t="s">
        <v>894</v>
      </c>
      <c r="N64" s="192" t="s">
        <v>810</v>
      </c>
      <c r="O64" s="192" t="s">
        <v>805</v>
      </c>
      <c r="P64" s="192" t="s">
        <v>895</v>
      </c>
      <c r="Q64" s="187" t="s">
        <v>819</v>
      </c>
    </row>
    <row r="65" spans="1:17" ht="25.9" customHeight="1" x14ac:dyDescent="0.15">
      <c r="A65" s="190" t="s">
        <v>896</v>
      </c>
      <c r="B65" s="191">
        <v>40286</v>
      </c>
      <c r="C65" s="192" t="s">
        <v>881</v>
      </c>
      <c r="D65" s="187" t="s">
        <v>803</v>
      </c>
      <c r="E65" s="193" t="s">
        <v>589</v>
      </c>
      <c r="F65" s="192" t="s">
        <v>868</v>
      </c>
      <c r="G65" s="192" t="s">
        <v>869</v>
      </c>
      <c r="H65" s="192" t="s">
        <v>897</v>
      </c>
      <c r="I65" s="187" t="s">
        <v>851</v>
      </c>
      <c r="J65" s="192" t="s">
        <v>830</v>
      </c>
      <c r="K65" s="192" t="s">
        <v>859</v>
      </c>
      <c r="L65" s="192" t="s">
        <v>819</v>
      </c>
      <c r="M65" s="187" t="s">
        <v>846</v>
      </c>
      <c r="N65" s="192" t="s">
        <v>898</v>
      </c>
      <c r="O65" s="192" t="s">
        <v>877</v>
      </c>
      <c r="P65" s="192" t="s">
        <v>899</v>
      </c>
      <c r="Q65" s="187" t="s">
        <v>900</v>
      </c>
    </row>
    <row r="66" spans="1:17" ht="25.9" customHeight="1" x14ac:dyDescent="0.15">
      <c r="A66" s="190" t="s">
        <v>901</v>
      </c>
      <c r="B66" s="191">
        <v>40643</v>
      </c>
      <c r="C66" s="192" t="s">
        <v>732</v>
      </c>
      <c r="D66" s="187" t="s">
        <v>865</v>
      </c>
      <c r="E66" s="193" t="s">
        <v>586</v>
      </c>
      <c r="F66" s="192" t="s">
        <v>810</v>
      </c>
      <c r="G66" s="192" t="s">
        <v>902</v>
      </c>
      <c r="H66" s="192" t="s">
        <v>903</v>
      </c>
      <c r="I66" s="187" t="s">
        <v>904</v>
      </c>
      <c r="J66" s="192" t="s">
        <v>905</v>
      </c>
      <c r="K66" s="192" t="s">
        <v>906</v>
      </c>
      <c r="L66" s="192" t="s">
        <v>907</v>
      </c>
      <c r="M66" s="187" t="s">
        <v>908</v>
      </c>
      <c r="N66" s="192" t="s">
        <v>804</v>
      </c>
      <c r="O66" s="192" t="s">
        <v>859</v>
      </c>
      <c r="P66" s="192" t="s">
        <v>892</v>
      </c>
      <c r="Q66" s="187" t="s">
        <v>805</v>
      </c>
    </row>
    <row r="67" spans="1:17" ht="25.9" customHeight="1" x14ac:dyDescent="0.15">
      <c r="A67" s="190" t="s">
        <v>909</v>
      </c>
      <c r="B67" s="191">
        <v>41007</v>
      </c>
      <c r="C67" s="192" t="s">
        <v>701</v>
      </c>
      <c r="D67" s="187" t="s">
        <v>910</v>
      </c>
      <c r="E67" s="193" t="s">
        <v>586</v>
      </c>
      <c r="F67" s="192" t="s">
        <v>911</v>
      </c>
      <c r="G67" s="192" t="s">
        <v>853</v>
      </c>
      <c r="H67" s="192" t="s">
        <v>912</v>
      </c>
      <c r="I67" s="187" t="s">
        <v>846</v>
      </c>
      <c r="J67" s="192" t="s">
        <v>804</v>
      </c>
      <c r="K67" s="192" t="s">
        <v>904</v>
      </c>
      <c r="L67" s="192" t="s">
        <v>847</v>
      </c>
      <c r="M67" s="187" t="s">
        <v>859</v>
      </c>
      <c r="N67" s="192" t="s">
        <v>830</v>
      </c>
      <c r="O67" s="192" t="s">
        <v>913</v>
      </c>
      <c r="P67" s="192" t="s">
        <v>819</v>
      </c>
      <c r="Q67" s="187" t="s">
        <v>805</v>
      </c>
    </row>
    <row r="68" spans="1:17" ht="25.9" customHeight="1" x14ac:dyDescent="0.15">
      <c r="A68" s="190" t="s">
        <v>914</v>
      </c>
      <c r="B68" s="191">
        <v>41378</v>
      </c>
      <c r="C68" s="192" t="s">
        <v>881</v>
      </c>
      <c r="D68" s="187" t="s">
        <v>915</v>
      </c>
      <c r="E68" s="193" t="s">
        <v>589</v>
      </c>
      <c r="F68" s="192" t="s">
        <v>850</v>
      </c>
      <c r="G68" s="192" t="s">
        <v>851</v>
      </c>
      <c r="H68" s="192" t="s">
        <v>916</v>
      </c>
      <c r="I68" s="187" t="s">
        <v>917</v>
      </c>
      <c r="J68" s="192" t="s">
        <v>870</v>
      </c>
      <c r="K68" s="192" t="s">
        <v>918</v>
      </c>
      <c r="L68" s="192" t="s">
        <v>919</v>
      </c>
      <c r="M68" s="187" t="s">
        <v>920</v>
      </c>
      <c r="N68" s="192" t="s">
        <v>921</v>
      </c>
      <c r="O68" s="192" t="s">
        <v>922</v>
      </c>
      <c r="P68" s="192" t="s">
        <v>923</v>
      </c>
      <c r="Q68" s="187" t="s">
        <v>924</v>
      </c>
    </row>
    <row r="69" spans="1:17" ht="25.9" customHeight="1" x14ac:dyDescent="0.15">
      <c r="A69" s="190" t="s">
        <v>925</v>
      </c>
      <c r="B69" s="191">
        <v>41742</v>
      </c>
      <c r="C69" s="192" t="s">
        <v>732</v>
      </c>
      <c r="D69" s="187" t="s">
        <v>865</v>
      </c>
      <c r="E69" s="193" t="s">
        <v>589</v>
      </c>
      <c r="F69" s="192" t="s">
        <v>823</v>
      </c>
      <c r="G69" s="192" t="s">
        <v>926</v>
      </c>
      <c r="H69" s="192" t="s">
        <v>927</v>
      </c>
      <c r="I69" s="187" t="s">
        <v>851</v>
      </c>
      <c r="J69" s="192" t="s">
        <v>928</v>
      </c>
      <c r="K69" s="192" t="s">
        <v>929</v>
      </c>
      <c r="L69" s="192" t="s">
        <v>930</v>
      </c>
      <c r="M69" s="187" t="s">
        <v>931</v>
      </c>
      <c r="N69" s="192" t="s">
        <v>860</v>
      </c>
      <c r="O69" s="192" t="s">
        <v>904</v>
      </c>
      <c r="P69" s="192" t="s">
        <v>932</v>
      </c>
      <c r="Q69" s="187" t="s">
        <v>862</v>
      </c>
    </row>
    <row r="70" spans="1:17" ht="25.9" customHeight="1" x14ac:dyDescent="0.15">
      <c r="A70" s="190" t="s">
        <v>933</v>
      </c>
      <c r="B70" s="191">
        <v>42106</v>
      </c>
      <c r="C70" s="192" t="s">
        <v>701</v>
      </c>
      <c r="D70" s="187" t="s">
        <v>910</v>
      </c>
      <c r="E70" s="193" t="s">
        <v>586</v>
      </c>
      <c r="F70" s="192" t="s">
        <v>804</v>
      </c>
      <c r="G70" s="192" t="s">
        <v>862</v>
      </c>
      <c r="H70" s="192" t="s">
        <v>934</v>
      </c>
      <c r="I70" s="187" t="s">
        <v>805</v>
      </c>
      <c r="J70" s="192" t="s">
        <v>898</v>
      </c>
      <c r="K70" s="192" t="s">
        <v>926</v>
      </c>
      <c r="L70" s="192" t="s">
        <v>851</v>
      </c>
      <c r="M70" s="187" t="s">
        <v>917</v>
      </c>
      <c r="N70" s="192" t="s">
        <v>870</v>
      </c>
      <c r="O70" s="192" t="s">
        <v>935</v>
      </c>
      <c r="P70" s="192" t="s">
        <v>936</v>
      </c>
      <c r="Q70" s="187" t="s">
        <v>937</v>
      </c>
    </row>
    <row r="71" spans="1:17" ht="25.9" customHeight="1" x14ac:dyDescent="0.15">
      <c r="A71" s="190" t="s">
        <v>938</v>
      </c>
      <c r="B71" s="191">
        <v>42470</v>
      </c>
      <c r="C71" s="192" t="s">
        <v>939</v>
      </c>
      <c r="D71" s="187" t="s">
        <v>915</v>
      </c>
      <c r="E71" s="193" t="s">
        <v>586</v>
      </c>
      <c r="F71" s="192" t="s">
        <v>804</v>
      </c>
      <c r="G71" s="192" t="s">
        <v>940</v>
      </c>
      <c r="H71" s="192" t="s">
        <v>941</v>
      </c>
      <c r="I71" s="187" t="s">
        <v>942</v>
      </c>
      <c r="J71" s="192" t="s">
        <v>810</v>
      </c>
      <c r="K71" s="192" t="s">
        <v>943</v>
      </c>
      <c r="L71" s="192" t="s">
        <v>944</v>
      </c>
      <c r="M71" s="187" t="s">
        <v>945</v>
      </c>
      <c r="N71" s="192" t="s">
        <v>946</v>
      </c>
      <c r="O71" s="192" t="s">
        <v>947</v>
      </c>
      <c r="P71" s="192" t="s">
        <v>948</v>
      </c>
      <c r="Q71" s="187" t="s">
        <v>949</v>
      </c>
    </row>
    <row r="72" spans="1:17" ht="25.9" customHeight="1" x14ac:dyDescent="0.15">
      <c r="A72" s="190" t="s">
        <v>950</v>
      </c>
      <c r="B72" s="191">
        <v>42834</v>
      </c>
      <c r="C72" s="192" t="s">
        <v>864</v>
      </c>
      <c r="D72" s="187" t="s">
        <v>865</v>
      </c>
      <c r="E72" s="193" t="s">
        <v>586</v>
      </c>
      <c r="F72" s="192" t="s">
        <v>804</v>
      </c>
      <c r="G72" s="192" t="s">
        <v>940</v>
      </c>
      <c r="H72" s="192" t="s">
        <v>951</v>
      </c>
      <c r="I72" s="187" t="s">
        <v>942</v>
      </c>
      <c r="J72" s="192" t="s">
        <v>810</v>
      </c>
      <c r="K72" s="192" t="s">
        <v>952</v>
      </c>
      <c r="L72" s="192" t="s">
        <v>953</v>
      </c>
      <c r="M72" s="187" t="s">
        <v>944</v>
      </c>
      <c r="N72" s="192" t="s">
        <v>954</v>
      </c>
      <c r="O72" s="192" t="s">
        <v>955</v>
      </c>
      <c r="P72" s="192" t="s">
        <v>948</v>
      </c>
      <c r="Q72" s="187" t="s">
        <v>956</v>
      </c>
    </row>
    <row r="73" spans="1:17" ht="25.9" customHeight="1" x14ac:dyDescent="0.15">
      <c r="A73" s="190" t="s">
        <v>957</v>
      </c>
      <c r="B73" s="191">
        <v>43198</v>
      </c>
      <c r="C73" s="192" t="s">
        <v>701</v>
      </c>
      <c r="D73" s="187" t="s">
        <v>910</v>
      </c>
      <c r="E73" s="193" t="s">
        <v>523</v>
      </c>
      <c r="F73" s="192" t="s">
        <v>958</v>
      </c>
      <c r="G73" s="192" t="s">
        <v>959</v>
      </c>
      <c r="H73" s="192" t="s">
        <v>960</v>
      </c>
      <c r="I73" s="187" t="s">
        <v>961</v>
      </c>
      <c r="J73" s="192" t="s">
        <v>962</v>
      </c>
      <c r="K73" s="192" t="s">
        <v>963</v>
      </c>
      <c r="L73" s="192" t="s">
        <v>964</v>
      </c>
      <c r="M73" s="187" t="s">
        <v>965</v>
      </c>
      <c r="N73" s="192" t="s">
        <v>966</v>
      </c>
      <c r="O73" s="192" t="s">
        <v>404</v>
      </c>
      <c r="P73" s="192" t="s">
        <v>500</v>
      </c>
      <c r="Q73" s="187" t="s">
        <v>405</v>
      </c>
    </row>
    <row r="74" spans="1:17" ht="25.9" customHeight="1" x14ac:dyDescent="0.15">
      <c r="A74" s="190" t="s">
        <v>967</v>
      </c>
      <c r="B74" s="191">
        <v>43562</v>
      </c>
      <c r="C74" s="192" t="s">
        <v>939</v>
      </c>
      <c r="D74" s="187" t="s">
        <v>915</v>
      </c>
      <c r="E74" s="193" t="s">
        <v>583</v>
      </c>
      <c r="F74" s="192" t="s">
        <v>584</v>
      </c>
      <c r="G74" s="192" t="s">
        <v>531</v>
      </c>
      <c r="H74" s="192" t="s">
        <v>968</v>
      </c>
      <c r="I74" s="187" t="s">
        <v>969</v>
      </c>
      <c r="J74" s="192" t="s">
        <v>970</v>
      </c>
      <c r="K74" s="192" t="s">
        <v>971</v>
      </c>
      <c r="L74" s="192" t="s">
        <v>972</v>
      </c>
      <c r="M74" s="187" t="s">
        <v>537</v>
      </c>
      <c r="N74" s="192" t="s">
        <v>590</v>
      </c>
      <c r="O74" s="192" t="s">
        <v>454</v>
      </c>
      <c r="P74" s="192" t="s">
        <v>455</v>
      </c>
      <c r="Q74" s="187" t="s">
        <v>456</v>
      </c>
    </row>
  </sheetData>
  <phoneticPr fontId="11"/>
  <pageMargins left="0.7" right="0.7" top="0.75" bottom="0.75" header="0.3" footer="0.3"/>
  <pageSetup paperSize="9" scale="4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69"/>
  <sheetViews>
    <sheetView workbookViewId="0">
      <selection activeCell="A70" sqref="A70"/>
    </sheetView>
  </sheetViews>
  <sheetFormatPr defaultColWidth="8.875" defaultRowHeight="27.6" customHeight="1" x14ac:dyDescent="0.15"/>
  <cols>
    <col min="1" max="1" width="8.875" style="179"/>
    <col min="2" max="2" width="17.25" style="179" bestFit="1" customWidth="1"/>
    <col min="3" max="3" width="17.125" style="179" customWidth="1"/>
    <col min="4" max="4" width="11.625" style="179" customWidth="1"/>
    <col min="5" max="17" width="13.75" style="179" customWidth="1"/>
    <col min="18" max="16384" width="8.875" style="179"/>
  </cols>
  <sheetData>
    <row r="1" spans="1:17" ht="27.6" customHeight="1" x14ac:dyDescent="0.15">
      <c r="A1" s="179" t="s">
        <v>973</v>
      </c>
      <c r="O1" s="179" t="s">
        <v>974</v>
      </c>
      <c r="P1" s="179" t="s">
        <v>974</v>
      </c>
      <c r="Q1" s="179" t="s">
        <v>974</v>
      </c>
    </row>
    <row r="2" spans="1:17" s="173" customFormat="1" ht="27.6" customHeight="1" x14ac:dyDescent="0.15">
      <c r="A2" s="200" t="s">
        <v>604</v>
      </c>
      <c r="B2" s="201" t="s">
        <v>605</v>
      </c>
      <c r="C2" s="201" t="s">
        <v>606</v>
      </c>
      <c r="D2" s="202" t="s">
        <v>607</v>
      </c>
      <c r="E2" s="201" t="s">
        <v>975</v>
      </c>
      <c r="F2" s="201" t="s">
        <v>976</v>
      </c>
      <c r="G2" s="201" t="s">
        <v>977</v>
      </c>
      <c r="H2" s="201" t="s">
        <v>978</v>
      </c>
      <c r="I2" s="201" t="s">
        <v>979</v>
      </c>
      <c r="J2" s="201" t="s">
        <v>980</v>
      </c>
      <c r="K2" s="201" t="s">
        <v>981</v>
      </c>
      <c r="L2" s="201" t="s">
        <v>982</v>
      </c>
      <c r="M2" s="201" t="s">
        <v>983</v>
      </c>
      <c r="N2" s="201" t="s">
        <v>984</v>
      </c>
      <c r="O2" s="204" t="s">
        <v>985</v>
      </c>
      <c r="P2" s="204" t="s">
        <v>986</v>
      </c>
      <c r="Q2" s="204" t="s">
        <v>987</v>
      </c>
    </row>
    <row r="3" spans="1:17" ht="27.6" customHeight="1" x14ac:dyDescent="0.15">
      <c r="A3" s="184" t="s">
        <v>619</v>
      </c>
      <c r="B3" s="185">
        <v>19804</v>
      </c>
      <c r="C3" s="186" t="s">
        <v>620</v>
      </c>
      <c r="D3" s="187" t="s">
        <v>621</v>
      </c>
      <c r="E3" s="186"/>
      <c r="F3" s="186"/>
      <c r="G3" s="186"/>
      <c r="H3" s="186"/>
      <c r="I3" s="189"/>
      <c r="J3" s="186"/>
      <c r="K3" s="186"/>
      <c r="L3" s="186"/>
      <c r="M3" s="186"/>
      <c r="N3" s="189"/>
      <c r="O3" s="189"/>
      <c r="P3" s="189"/>
      <c r="Q3" s="189"/>
    </row>
    <row r="4" spans="1:17" ht="27.6" customHeight="1" x14ac:dyDescent="0.15">
      <c r="A4" s="190" t="s">
        <v>625</v>
      </c>
      <c r="B4" s="191">
        <v>20168</v>
      </c>
      <c r="C4" s="192" t="s">
        <v>626</v>
      </c>
      <c r="D4" s="187" t="s">
        <v>621</v>
      </c>
      <c r="E4" s="192"/>
      <c r="F4" s="192"/>
      <c r="G4" s="192"/>
      <c r="H4" s="192"/>
      <c r="I4" s="187"/>
      <c r="J4" s="192"/>
      <c r="K4" s="192"/>
      <c r="L4" s="192"/>
      <c r="M4" s="192"/>
      <c r="N4" s="187"/>
      <c r="O4" s="187"/>
      <c r="P4" s="187"/>
      <c r="Q4" s="187"/>
    </row>
    <row r="5" spans="1:17" ht="27.6" customHeight="1" x14ac:dyDescent="0.15">
      <c r="A5" s="190" t="s">
        <v>629</v>
      </c>
      <c r="B5" s="191">
        <v>20536</v>
      </c>
      <c r="C5" s="192" t="s">
        <v>630</v>
      </c>
      <c r="D5" s="187" t="s">
        <v>621</v>
      </c>
      <c r="E5" s="192"/>
      <c r="F5" s="192"/>
      <c r="G5" s="192"/>
      <c r="H5" s="192"/>
      <c r="I5" s="187"/>
      <c r="J5" s="192"/>
      <c r="K5" s="192"/>
      <c r="L5" s="192"/>
      <c r="M5" s="192"/>
      <c r="N5" s="187"/>
      <c r="O5" s="187"/>
      <c r="P5" s="187"/>
      <c r="Q5" s="187"/>
    </row>
    <row r="6" spans="1:17" ht="27.6" customHeight="1" x14ac:dyDescent="0.15">
      <c r="A6" s="190" t="s">
        <v>634</v>
      </c>
      <c r="B6" s="191">
        <v>20931</v>
      </c>
      <c r="C6" s="192" t="s">
        <v>635</v>
      </c>
      <c r="D6" s="187" t="s">
        <v>621</v>
      </c>
      <c r="E6" s="192"/>
      <c r="F6" s="192"/>
      <c r="G6" s="192"/>
      <c r="H6" s="192"/>
      <c r="I6" s="187"/>
      <c r="J6" s="192"/>
      <c r="K6" s="192"/>
      <c r="L6" s="192"/>
      <c r="M6" s="192"/>
      <c r="N6" s="187"/>
      <c r="O6" s="187"/>
      <c r="P6" s="187"/>
      <c r="Q6" s="187"/>
    </row>
    <row r="7" spans="1:17" ht="27.6" customHeight="1" x14ac:dyDescent="0.15">
      <c r="A7" s="190" t="s">
        <v>637</v>
      </c>
      <c r="B7" s="191">
        <v>21267</v>
      </c>
      <c r="C7" s="192" t="s">
        <v>635</v>
      </c>
      <c r="D7" s="187" t="s">
        <v>621</v>
      </c>
      <c r="E7" s="192"/>
      <c r="F7" s="192"/>
      <c r="G7" s="192"/>
      <c r="H7" s="192"/>
      <c r="I7" s="187"/>
      <c r="J7" s="192"/>
      <c r="K7" s="192"/>
      <c r="L7" s="192"/>
      <c r="M7" s="192"/>
      <c r="N7" s="187"/>
      <c r="O7" s="187"/>
      <c r="P7" s="187"/>
      <c r="Q7" s="187"/>
    </row>
    <row r="8" spans="1:17" ht="27.6" customHeight="1" x14ac:dyDescent="0.15">
      <c r="A8" s="190" t="s">
        <v>640</v>
      </c>
      <c r="B8" s="191">
        <v>21652</v>
      </c>
      <c r="C8" s="192" t="s">
        <v>635</v>
      </c>
      <c r="D8" s="187" t="s">
        <v>621</v>
      </c>
      <c r="E8" s="192"/>
      <c r="F8" s="192"/>
      <c r="G8" s="192"/>
      <c r="H8" s="192"/>
      <c r="I8" s="187"/>
      <c r="J8" s="192"/>
      <c r="K8" s="192"/>
      <c r="L8" s="192"/>
      <c r="M8" s="192"/>
      <c r="N8" s="187"/>
      <c r="O8" s="187"/>
      <c r="P8" s="187"/>
      <c r="Q8" s="187"/>
    </row>
    <row r="9" spans="1:17" ht="27.6" customHeight="1" x14ac:dyDescent="0.15">
      <c r="A9" s="190" t="s">
        <v>644</v>
      </c>
      <c r="B9" s="191">
        <v>22023</v>
      </c>
      <c r="C9" s="192" t="s">
        <v>635</v>
      </c>
      <c r="D9" s="187" t="s">
        <v>621</v>
      </c>
      <c r="E9" s="192"/>
      <c r="F9" s="192"/>
      <c r="G9" s="192"/>
      <c r="H9" s="192"/>
      <c r="I9" s="187"/>
      <c r="J9" s="192"/>
      <c r="K9" s="192"/>
      <c r="L9" s="192"/>
      <c r="M9" s="192"/>
      <c r="N9" s="187"/>
      <c r="O9" s="187"/>
      <c r="P9" s="187"/>
      <c r="Q9" s="187"/>
    </row>
    <row r="10" spans="1:17" ht="27.6" customHeight="1" x14ac:dyDescent="0.15">
      <c r="A10" s="190" t="s">
        <v>647</v>
      </c>
      <c r="B10" s="191">
        <v>22387</v>
      </c>
      <c r="C10" s="192" t="s">
        <v>635</v>
      </c>
      <c r="D10" s="187" t="s">
        <v>621</v>
      </c>
      <c r="E10" s="192"/>
      <c r="F10" s="192"/>
      <c r="G10" s="192"/>
      <c r="H10" s="192"/>
      <c r="I10" s="187"/>
      <c r="J10" s="192"/>
      <c r="K10" s="192"/>
      <c r="L10" s="192"/>
      <c r="M10" s="192"/>
      <c r="N10" s="187"/>
      <c r="O10" s="187"/>
      <c r="P10" s="187"/>
      <c r="Q10" s="187"/>
    </row>
    <row r="11" spans="1:17" ht="27.6" customHeight="1" x14ac:dyDescent="0.15">
      <c r="A11" s="190" t="s">
        <v>651</v>
      </c>
      <c r="B11" s="191">
        <v>22752</v>
      </c>
      <c r="C11" s="192" t="s">
        <v>635</v>
      </c>
      <c r="D11" s="187" t="s">
        <v>621</v>
      </c>
      <c r="E11" s="192"/>
      <c r="F11" s="192"/>
      <c r="G11" s="192"/>
      <c r="H11" s="192"/>
      <c r="I11" s="187"/>
      <c r="J11" s="192"/>
      <c r="K11" s="192"/>
      <c r="L11" s="192"/>
      <c r="M11" s="192"/>
      <c r="N11" s="187"/>
      <c r="O11" s="187"/>
      <c r="P11" s="187"/>
      <c r="Q11" s="187"/>
    </row>
    <row r="12" spans="1:17" ht="27.6" customHeight="1" x14ac:dyDescent="0.15">
      <c r="A12" s="190" t="s">
        <v>655</v>
      </c>
      <c r="B12" s="191">
        <v>23108</v>
      </c>
      <c r="C12" s="192" t="s">
        <v>635</v>
      </c>
      <c r="D12" s="187" t="s">
        <v>621</v>
      </c>
      <c r="E12" s="192"/>
      <c r="F12" s="192"/>
      <c r="G12" s="192"/>
      <c r="H12" s="192"/>
      <c r="I12" s="187"/>
      <c r="J12" s="192"/>
      <c r="K12" s="192"/>
      <c r="L12" s="192"/>
      <c r="M12" s="192"/>
      <c r="N12" s="187"/>
      <c r="O12" s="187"/>
      <c r="P12" s="187"/>
      <c r="Q12" s="187"/>
    </row>
    <row r="13" spans="1:17" ht="27.6" customHeight="1" x14ac:dyDescent="0.15">
      <c r="A13" s="190" t="s">
        <v>658</v>
      </c>
      <c r="B13" s="191">
        <v>23465</v>
      </c>
      <c r="C13" s="192" t="s">
        <v>659</v>
      </c>
      <c r="D13" s="187" t="s">
        <v>621</v>
      </c>
      <c r="E13" s="192"/>
      <c r="F13" s="192"/>
      <c r="G13" s="192"/>
      <c r="H13" s="192"/>
      <c r="I13" s="187"/>
      <c r="J13" s="192"/>
      <c r="K13" s="192"/>
      <c r="L13" s="192"/>
      <c r="M13" s="192"/>
      <c r="N13" s="187"/>
      <c r="O13" s="187"/>
      <c r="P13" s="187"/>
      <c r="Q13" s="187"/>
    </row>
    <row r="14" spans="1:17" ht="27.6" customHeight="1" x14ac:dyDescent="0.15">
      <c r="A14" s="190" t="s">
        <v>663</v>
      </c>
      <c r="B14" s="191">
        <v>23843</v>
      </c>
      <c r="C14" s="192" t="s">
        <v>659</v>
      </c>
      <c r="D14" s="187" t="s">
        <v>621</v>
      </c>
      <c r="E14" s="192"/>
      <c r="F14" s="192"/>
      <c r="G14" s="192"/>
      <c r="H14" s="192"/>
      <c r="I14" s="187"/>
      <c r="J14" s="192"/>
      <c r="K14" s="192"/>
      <c r="L14" s="192"/>
      <c r="M14" s="192"/>
      <c r="N14" s="187"/>
      <c r="O14" s="187"/>
      <c r="P14" s="187"/>
      <c r="Q14" s="187"/>
    </row>
    <row r="15" spans="1:17" ht="27.6" customHeight="1" x14ac:dyDescent="0.15">
      <c r="A15" s="190" t="s">
        <v>667</v>
      </c>
      <c r="B15" s="191">
        <v>24207</v>
      </c>
      <c r="C15" s="192" t="s">
        <v>659</v>
      </c>
      <c r="D15" s="187" t="s">
        <v>621</v>
      </c>
      <c r="E15" s="192"/>
      <c r="F15" s="192"/>
      <c r="G15" s="192"/>
      <c r="H15" s="192"/>
      <c r="I15" s="187"/>
      <c r="J15" s="192"/>
      <c r="K15" s="192"/>
      <c r="L15" s="192"/>
      <c r="M15" s="192"/>
      <c r="N15" s="187"/>
      <c r="O15" s="187"/>
      <c r="P15" s="187"/>
      <c r="Q15" s="187"/>
    </row>
    <row r="16" spans="1:17" ht="27.6" customHeight="1" x14ac:dyDescent="0.15">
      <c r="A16" s="190" t="s">
        <v>671</v>
      </c>
      <c r="B16" s="191">
        <v>24578</v>
      </c>
      <c r="C16" s="192" t="s">
        <v>659</v>
      </c>
      <c r="D16" s="187" t="s">
        <v>621</v>
      </c>
      <c r="E16" s="192"/>
      <c r="F16" s="192"/>
      <c r="G16" s="192"/>
      <c r="H16" s="192"/>
      <c r="I16" s="187"/>
      <c r="J16" s="192"/>
      <c r="K16" s="192"/>
      <c r="L16" s="192"/>
      <c r="M16" s="192"/>
      <c r="N16" s="187"/>
      <c r="O16" s="187"/>
      <c r="P16" s="187"/>
      <c r="Q16" s="187"/>
    </row>
    <row r="17" spans="1:17" ht="27.6" customHeight="1" x14ac:dyDescent="0.15">
      <c r="A17" s="190" t="s">
        <v>673</v>
      </c>
      <c r="B17" s="191">
        <v>24942</v>
      </c>
      <c r="C17" s="192" t="s">
        <v>659</v>
      </c>
      <c r="D17" s="187" t="s">
        <v>621</v>
      </c>
      <c r="E17" s="192"/>
      <c r="F17" s="192"/>
      <c r="G17" s="192"/>
      <c r="H17" s="192"/>
      <c r="I17" s="187"/>
      <c r="J17" s="192"/>
      <c r="K17" s="192"/>
      <c r="L17" s="192"/>
      <c r="M17" s="192"/>
      <c r="N17" s="187"/>
      <c r="O17" s="187"/>
      <c r="P17" s="187"/>
      <c r="Q17" s="187"/>
    </row>
    <row r="18" spans="1:17" ht="27.6" customHeight="1" x14ac:dyDescent="0.15">
      <c r="A18" s="190" t="s">
        <v>674</v>
      </c>
      <c r="B18" s="191">
        <v>25306</v>
      </c>
      <c r="C18" s="192" t="s">
        <v>626</v>
      </c>
      <c r="D18" s="187" t="s">
        <v>621</v>
      </c>
      <c r="E18" s="192"/>
      <c r="F18" s="192"/>
      <c r="G18" s="192"/>
      <c r="H18" s="192"/>
      <c r="I18" s="187"/>
      <c r="J18" s="192"/>
      <c r="K18" s="192"/>
      <c r="L18" s="192"/>
      <c r="M18" s="192"/>
      <c r="N18" s="187"/>
      <c r="O18" s="187"/>
      <c r="P18" s="187"/>
      <c r="Q18" s="187"/>
    </row>
    <row r="19" spans="1:17" ht="27.6" customHeight="1" x14ac:dyDescent="0.15">
      <c r="A19" s="190" t="s">
        <v>677</v>
      </c>
      <c r="B19" s="191">
        <v>25670</v>
      </c>
      <c r="C19" s="192" t="s">
        <v>659</v>
      </c>
      <c r="D19" s="187" t="s">
        <v>621</v>
      </c>
      <c r="E19" s="192"/>
      <c r="F19" s="192"/>
      <c r="G19" s="192"/>
      <c r="H19" s="192"/>
      <c r="I19" s="187"/>
      <c r="J19" s="192"/>
      <c r="K19" s="192"/>
      <c r="L19" s="192"/>
      <c r="M19" s="192"/>
      <c r="N19" s="187"/>
      <c r="O19" s="187"/>
      <c r="P19" s="187"/>
      <c r="Q19" s="187"/>
    </row>
    <row r="20" spans="1:17" ht="27.6" customHeight="1" x14ac:dyDescent="0.15">
      <c r="A20" s="190" t="s">
        <v>682</v>
      </c>
      <c r="B20" s="191">
        <v>26038</v>
      </c>
      <c r="C20" s="192" t="s">
        <v>683</v>
      </c>
      <c r="D20" s="187" t="s">
        <v>621</v>
      </c>
      <c r="E20" s="192"/>
      <c r="F20" s="192"/>
      <c r="G20" s="192"/>
      <c r="H20" s="192"/>
      <c r="I20" s="187"/>
      <c r="J20" s="192"/>
      <c r="K20" s="192"/>
      <c r="L20" s="192"/>
      <c r="M20" s="192"/>
      <c r="N20" s="187"/>
      <c r="O20" s="187"/>
      <c r="P20" s="187"/>
      <c r="Q20" s="187"/>
    </row>
    <row r="21" spans="1:17" ht="27.6" customHeight="1" x14ac:dyDescent="0.15">
      <c r="A21" s="190" t="s">
        <v>688</v>
      </c>
      <c r="B21" s="191">
        <v>26405</v>
      </c>
      <c r="C21" s="192" t="s">
        <v>626</v>
      </c>
      <c r="D21" s="187" t="s">
        <v>621</v>
      </c>
      <c r="E21" s="192"/>
      <c r="F21" s="192"/>
      <c r="G21" s="192"/>
      <c r="H21" s="192"/>
      <c r="I21" s="187"/>
      <c r="J21" s="192"/>
      <c r="K21" s="192"/>
      <c r="L21" s="192"/>
      <c r="M21" s="192"/>
      <c r="N21" s="187"/>
      <c r="O21" s="187"/>
      <c r="P21" s="187"/>
      <c r="Q21" s="187"/>
    </row>
    <row r="22" spans="1:17" ht="27.6" customHeight="1" x14ac:dyDescent="0.15">
      <c r="A22" s="190" t="s">
        <v>689</v>
      </c>
      <c r="B22" s="191">
        <v>26769</v>
      </c>
      <c r="C22" s="192" t="s">
        <v>659</v>
      </c>
      <c r="D22" s="187" t="s">
        <v>621</v>
      </c>
      <c r="E22" s="192"/>
      <c r="F22" s="192"/>
      <c r="G22" s="192"/>
      <c r="H22" s="192"/>
      <c r="I22" s="187"/>
      <c r="J22" s="192"/>
      <c r="K22" s="192"/>
      <c r="L22" s="192"/>
      <c r="M22" s="192"/>
      <c r="N22" s="187"/>
      <c r="O22" s="187"/>
      <c r="P22" s="187"/>
      <c r="Q22" s="187"/>
    </row>
    <row r="23" spans="1:17" ht="27.6" customHeight="1" x14ac:dyDescent="0.15">
      <c r="A23" s="190" t="s">
        <v>693</v>
      </c>
      <c r="B23" s="191">
        <v>27133</v>
      </c>
      <c r="C23" s="192" t="s">
        <v>939</v>
      </c>
      <c r="D23" s="187" t="s">
        <v>621</v>
      </c>
      <c r="E23" s="192"/>
      <c r="F23" s="192"/>
      <c r="G23" s="192"/>
      <c r="H23" s="192"/>
      <c r="I23" s="187"/>
      <c r="J23" s="192"/>
      <c r="K23" s="192"/>
      <c r="L23" s="192"/>
      <c r="M23" s="192"/>
      <c r="N23" s="187"/>
      <c r="O23" s="187"/>
      <c r="P23" s="187"/>
      <c r="Q23" s="187"/>
    </row>
    <row r="24" spans="1:17" ht="27.6" customHeight="1" x14ac:dyDescent="0.15">
      <c r="A24" s="190" t="s">
        <v>698</v>
      </c>
      <c r="B24" s="191">
        <v>27497</v>
      </c>
      <c r="C24" s="192" t="s">
        <v>626</v>
      </c>
      <c r="D24" s="187" t="s">
        <v>621</v>
      </c>
      <c r="E24" s="192"/>
      <c r="F24" s="192"/>
      <c r="G24" s="192"/>
      <c r="H24" s="192"/>
      <c r="I24" s="187"/>
      <c r="J24" s="192"/>
      <c r="K24" s="192"/>
      <c r="L24" s="192"/>
      <c r="M24" s="192"/>
      <c r="N24" s="187"/>
      <c r="O24" s="187"/>
      <c r="P24" s="187"/>
      <c r="Q24" s="187"/>
    </row>
    <row r="25" spans="1:17" ht="27.6" customHeight="1" x14ac:dyDescent="0.15">
      <c r="A25" s="190" t="s">
        <v>700</v>
      </c>
      <c r="B25" s="191">
        <v>27861</v>
      </c>
      <c r="C25" s="192" t="s">
        <v>701</v>
      </c>
      <c r="D25" s="187" t="s">
        <v>621</v>
      </c>
      <c r="E25" s="192"/>
      <c r="F25" s="192"/>
      <c r="G25" s="192"/>
      <c r="H25" s="192"/>
      <c r="I25" s="187"/>
      <c r="J25" s="192"/>
      <c r="K25" s="192"/>
      <c r="L25" s="192"/>
      <c r="M25" s="192"/>
      <c r="N25" s="187"/>
      <c r="O25" s="187"/>
      <c r="P25" s="187"/>
      <c r="Q25" s="187"/>
    </row>
    <row r="26" spans="1:17" ht="27.6" customHeight="1" x14ac:dyDescent="0.15">
      <c r="A26" s="190" t="s">
        <v>702</v>
      </c>
      <c r="B26" s="191">
        <v>28232</v>
      </c>
      <c r="C26" s="192" t="s">
        <v>939</v>
      </c>
      <c r="D26" s="187" t="s">
        <v>621</v>
      </c>
      <c r="E26" s="192"/>
      <c r="F26" s="192"/>
      <c r="G26" s="192"/>
      <c r="H26" s="192"/>
      <c r="I26" s="187"/>
      <c r="J26" s="192"/>
      <c r="K26" s="192"/>
      <c r="L26" s="192"/>
      <c r="M26" s="192"/>
      <c r="N26" s="187"/>
      <c r="O26" s="187"/>
      <c r="P26" s="187"/>
      <c r="Q26" s="187"/>
    </row>
    <row r="27" spans="1:17" ht="27.6" customHeight="1" x14ac:dyDescent="0.15">
      <c r="A27" s="190" t="s">
        <v>703</v>
      </c>
      <c r="B27" s="191">
        <v>28596</v>
      </c>
      <c r="C27" s="192" t="s">
        <v>626</v>
      </c>
      <c r="D27" s="187" t="s">
        <v>621</v>
      </c>
      <c r="E27" s="192"/>
      <c r="F27" s="192"/>
      <c r="G27" s="192"/>
      <c r="H27" s="192"/>
      <c r="I27" s="187"/>
      <c r="J27" s="192"/>
      <c r="K27" s="192"/>
      <c r="L27" s="192"/>
      <c r="M27" s="192"/>
      <c r="N27" s="187"/>
      <c r="O27" s="187"/>
      <c r="P27" s="187"/>
      <c r="Q27" s="187"/>
    </row>
    <row r="28" spans="1:17" ht="27.6" customHeight="1" x14ac:dyDescent="0.15">
      <c r="A28" s="190" t="s">
        <v>707</v>
      </c>
      <c r="B28" s="191">
        <v>28960</v>
      </c>
      <c r="C28" s="192" t="s">
        <v>701</v>
      </c>
      <c r="D28" s="187" t="s">
        <v>621</v>
      </c>
      <c r="E28" s="192"/>
      <c r="F28" s="192"/>
      <c r="G28" s="192"/>
      <c r="H28" s="192"/>
      <c r="I28" s="187"/>
      <c r="J28" s="192"/>
      <c r="K28" s="192"/>
      <c r="L28" s="192"/>
      <c r="M28" s="192"/>
      <c r="N28" s="187"/>
      <c r="O28" s="187"/>
      <c r="P28" s="187"/>
      <c r="Q28" s="187"/>
    </row>
    <row r="29" spans="1:17" ht="27.6" customHeight="1" x14ac:dyDescent="0.15">
      <c r="A29" s="190" t="s">
        <v>711</v>
      </c>
      <c r="B29" s="191">
        <v>29324</v>
      </c>
      <c r="C29" s="192" t="s">
        <v>939</v>
      </c>
      <c r="D29" s="187" t="s">
        <v>712</v>
      </c>
      <c r="E29" s="192"/>
      <c r="F29" s="192"/>
      <c r="G29" s="192"/>
      <c r="H29" s="192"/>
      <c r="I29" s="187"/>
      <c r="J29" s="192"/>
      <c r="K29" s="192"/>
      <c r="L29" s="192"/>
      <c r="M29" s="192"/>
      <c r="N29" s="187"/>
      <c r="O29" s="187"/>
      <c r="P29" s="187"/>
      <c r="Q29" s="187"/>
    </row>
    <row r="30" spans="1:17" ht="27.6" customHeight="1" x14ac:dyDescent="0.15">
      <c r="A30" s="190" t="s">
        <v>716</v>
      </c>
      <c r="B30" s="191">
        <v>29688</v>
      </c>
      <c r="C30" s="192" t="s">
        <v>626</v>
      </c>
      <c r="D30" s="187" t="s">
        <v>717</v>
      </c>
      <c r="E30" s="192"/>
      <c r="F30" s="192"/>
      <c r="G30" s="192"/>
      <c r="H30" s="192"/>
      <c r="I30" s="187"/>
      <c r="J30" s="192"/>
      <c r="K30" s="192"/>
      <c r="L30" s="192"/>
      <c r="M30" s="192"/>
      <c r="N30" s="187"/>
      <c r="O30" s="187"/>
      <c r="P30" s="187"/>
      <c r="Q30" s="187"/>
    </row>
    <row r="31" spans="1:17" ht="27.6" customHeight="1" x14ac:dyDescent="0.15">
      <c r="A31" s="190" t="s">
        <v>722</v>
      </c>
      <c r="B31" s="191">
        <v>30052</v>
      </c>
      <c r="C31" s="192" t="s">
        <v>701</v>
      </c>
      <c r="D31" s="187" t="s">
        <v>706</v>
      </c>
      <c r="E31" s="192"/>
      <c r="F31" s="192"/>
      <c r="G31" s="192"/>
      <c r="H31" s="192"/>
      <c r="I31" s="187"/>
      <c r="J31" s="192"/>
      <c r="K31" s="192"/>
      <c r="L31" s="192"/>
      <c r="M31" s="192"/>
      <c r="N31" s="187"/>
      <c r="O31" s="187"/>
      <c r="P31" s="187"/>
      <c r="Q31" s="187"/>
    </row>
    <row r="32" spans="1:17" ht="27.6" customHeight="1" x14ac:dyDescent="0.15">
      <c r="A32" s="190" t="s">
        <v>726</v>
      </c>
      <c r="B32" s="191">
        <v>30416</v>
      </c>
      <c r="C32" s="192" t="s">
        <v>939</v>
      </c>
      <c r="D32" s="187" t="s">
        <v>717</v>
      </c>
      <c r="E32" s="192"/>
      <c r="F32" s="192"/>
      <c r="G32" s="192"/>
      <c r="H32" s="192"/>
      <c r="I32" s="187"/>
      <c r="J32" s="192"/>
      <c r="K32" s="192"/>
      <c r="L32" s="192"/>
      <c r="M32" s="192"/>
      <c r="N32" s="187"/>
      <c r="O32" s="187"/>
      <c r="P32" s="187"/>
      <c r="Q32" s="187"/>
    </row>
    <row r="33" spans="1:17" ht="27.6" customHeight="1" x14ac:dyDescent="0.15">
      <c r="A33" s="190" t="s">
        <v>731</v>
      </c>
      <c r="B33" s="191">
        <v>30787</v>
      </c>
      <c r="C33" s="192" t="s">
        <v>732</v>
      </c>
      <c r="D33" s="187"/>
      <c r="E33" s="192" t="s">
        <v>988</v>
      </c>
      <c r="F33" s="192" t="s">
        <v>760</v>
      </c>
      <c r="G33" s="192" t="s">
        <v>989</v>
      </c>
      <c r="H33" s="192"/>
      <c r="I33" s="187"/>
      <c r="J33" s="192"/>
      <c r="K33" s="192"/>
      <c r="L33" s="192"/>
      <c r="M33" s="192"/>
      <c r="N33" s="187"/>
      <c r="O33" s="187"/>
      <c r="P33" s="187"/>
      <c r="Q33" s="187"/>
    </row>
    <row r="34" spans="1:17" ht="27.6" customHeight="1" x14ac:dyDescent="0.15">
      <c r="A34" s="190" t="s">
        <v>737</v>
      </c>
      <c r="B34" s="191">
        <v>31151</v>
      </c>
      <c r="C34" s="192" t="s">
        <v>701</v>
      </c>
      <c r="D34" s="187" t="s">
        <v>706</v>
      </c>
      <c r="E34" s="192" t="s">
        <v>760</v>
      </c>
      <c r="F34" s="192" t="s">
        <v>990</v>
      </c>
      <c r="G34" s="192" t="s">
        <v>991</v>
      </c>
      <c r="H34" s="192" t="s">
        <v>992</v>
      </c>
      <c r="I34" s="187" t="s">
        <v>993</v>
      </c>
      <c r="J34" s="192"/>
      <c r="K34" s="192"/>
      <c r="L34" s="192"/>
      <c r="M34" s="192"/>
      <c r="N34" s="187"/>
      <c r="O34" s="187" t="s">
        <v>992</v>
      </c>
      <c r="P34" s="187" t="s">
        <v>990</v>
      </c>
      <c r="Q34" s="187" t="s">
        <v>994</v>
      </c>
    </row>
    <row r="35" spans="1:17" ht="27.6" customHeight="1" x14ac:dyDescent="0.15">
      <c r="A35" s="190" t="s">
        <v>742</v>
      </c>
      <c r="B35" s="191">
        <v>31515</v>
      </c>
      <c r="C35" s="192" t="s">
        <v>939</v>
      </c>
      <c r="D35" s="187" t="s">
        <v>717</v>
      </c>
      <c r="E35" s="192"/>
      <c r="F35" s="192"/>
      <c r="G35" s="192"/>
      <c r="H35" s="192"/>
      <c r="I35" s="187"/>
      <c r="J35" s="192"/>
      <c r="K35" s="192"/>
      <c r="L35" s="192"/>
      <c r="M35" s="192"/>
      <c r="N35" s="187"/>
      <c r="O35" s="187"/>
      <c r="P35" s="187"/>
      <c r="Q35" s="187"/>
    </row>
    <row r="36" spans="1:17" ht="27.6" customHeight="1" x14ac:dyDescent="0.15">
      <c r="A36" s="190" t="s">
        <v>746</v>
      </c>
      <c r="B36" s="191">
        <v>31879</v>
      </c>
      <c r="C36" s="192" t="s">
        <v>732</v>
      </c>
      <c r="D36" s="187"/>
      <c r="E36" s="192"/>
      <c r="F36" s="192"/>
      <c r="G36" s="192"/>
      <c r="H36" s="192" t="s">
        <v>760</v>
      </c>
      <c r="I36" s="187"/>
      <c r="J36" s="192"/>
      <c r="K36" s="192"/>
      <c r="L36" s="192"/>
      <c r="M36" s="192"/>
      <c r="N36" s="187"/>
      <c r="O36" s="187"/>
      <c r="P36" s="187"/>
      <c r="Q36" s="187"/>
    </row>
    <row r="37" spans="1:17" ht="27.6" customHeight="1" x14ac:dyDescent="0.15">
      <c r="A37" s="190" t="s">
        <v>751</v>
      </c>
      <c r="B37" s="191">
        <v>32243</v>
      </c>
      <c r="C37" s="192" t="s">
        <v>701</v>
      </c>
      <c r="D37" s="187" t="s">
        <v>752</v>
      </c>
      <c r="E37" s="192"/>
      <c r="F37" s="192"/>
      <c r="G37" s="192"/>
      <c r="H37" s="192" t="s">
        <v>989</v>
      </c>
      <c r="I37" s="187"/>
      <c r="J37" s="192"/>
      <c r="K37" s="192"/>
      <c r="L37" s="192"/>
      <c r="M37" s="192"/>
      <c r="N37" s="187"/>
      <c r="O37" s="187"/>
      <c r="P37" s="187"/>
      <c r="Q37" s="187"/>
    </row>
    <row r="38" spans="1:17" ht="27.6" customHeight="1" x14ac:dyDescent="0.15">
      <c r="A38" s="190" t="s">
        <v>761</v>
      </c>
      <c r="B38" s="191">
        <v>32607</v>
      </c>
      <c r="C38" s="192" t="s">
        <v>939</v>
      </c>
      <c r="D38" s="187" t="s">
        <v>717</v>
      </c>
      <c r="E38" s="192"/>
      <c r="F38" s="192"/>
      <c r="G38" s="192"/>
      <c r="H38" s="192"/>
      <c r="I38" s="187"/>
      <c r="J38" s="192"/>
      <c r="K38" s="192"/>
      <c r="L38" s="192"/>
      <c r="M38" s="192"/>
      <c r="N38" s="187"/>
      <c r="O38" s="187"/>
      <c r="P38" s="187"/>
      <c r="Q38" s="187"/>
    </row>
    <row r="39" spans="1:17" ht="27.6" customHeight="1" x14ac:dyDescent="0.15">
      <c r="A39" s="190" t="s">
        <v>770</v>
      </c>
      <c r="B39" s="191">
        <v>32971</v>
      </c>
      <c r="C39" s="192" t="s">
        <v>732</v>
      </c>
      <c r="D39" s="187"/>
      <c r="E39" s="192"/>
      <c r="F39" s="192"/>
      <c r="G39" s="192"/>
      <c r="H39" s="192"/>
      <c r="I39" s="187"/>
      <c r="J39" s="192"/>
      <c r="K39" s="192"/>
      <c r="L39" s="192"/>
      <c r="M39" s="192"/>
      <c r="N39" s="187"/>
      <c r="O39" s="187"/>
      <c r="P39" s="187"/>
      <c r="Q39" s="187"/>
    </row>
    <row r="40" spans="1:17" ht="27.6" customHeight="1" x14ac:dyDescent="0.15">
      <c r="A40" s="190" t="s">
        <v>774</v>
      </c>
      <c r="B40" s="191">
        <v>33342</v>
      </c>
      <c r="C40" s="192" t="s">
        <v>701</v>
      </c>
      <c r="D40" s="187" t="s">
        <v>752</v>
      </c>
      <c r="E40" s="192"/>
      <c r="F40" s="192"/>
      <c r="G40" s="192"/>
      <c r="H40" s="192"/>
      <c r="I40" s="187"/>
      <c r="J40" s="192"/>
      <c r="K40" s="192"/>
      <c r="L40" s="192"/>
      <c r="M40" s="192"/>
      <c r="N40" s="187"/>
      <c r="O40" s="187"/>
      <c r="P40" s="187"/>
      <c r="Q40" s="187"/>
    </row>
    <row r="41" spans="1:17" ht="27.6" customHeight="1" x14ac:dyDescent="0.15">
      <c r="A41" s="190" t="s">
        <v>779</v>
      </c>
      <c r="B41" s="191">
        <v>33706</v>
      </c>
      <c r="C41" s="192" t="s">
        <v>939</v>
      </c>
      <c r="D41" s="187" t="s">
        <v>717</v>
      </c>
      <c r="E41" s="192"/>
      <c r="F41" s="192"/>
      <c r="G41" s="192"/>
      <c r="H41" s="192"/>
      <c r="I41" s="187"/>
      <c r="J41" s="192"/>
      <c r="K41" s="192"/>
      <c r="L41" s="192"/>
      <c r="M41" s="192"/>
      <c r="N41" s="187"/>
      <c r="O41" s="187"/>
      <c r="P41" s="187"/>
      <c r="Q41" s="187"/>
    </row>
    <row r="42" spans="1:17" ht="27.6" customHeight="1" x14ac:dyDescent="0.15">
      <c r="A42" s="190" t="s">
        <v>784</v>
      </c>
      <c r="B42" s="191">
        <v>34070</v>
      </c>
      <c r="C42" s="192" t="s">
        <v>732</v>
      </c>
      <c r="D42" s="187"/>
      <c r="E42" s="192" t="s">
        <v>760</v>
      </c>
      <c r="F42" s="192"/>
      <c r="G42" s="192" t="s">
        <v>995</v>
      </c>
      <c r="H42" s="192"/>
      <c r="I42" s="187" t="s">
        <v>996</v>
      </c>
      <c r="J42" s="192"/>
      <c r="K42" s="192"/>
      <c r="L42" s="192"/>
      <c r="M42" s="192"/>
      <c r="N42" s="187"/>
      <c r="O42" s="187"/>
      <c r="P42" s="187"/>
      <c r="Q42" s="187"/>
    </row>
    <row r="43" spans="1:17" ht="27.6" customHeight="1" x14ac:dyDescent="0.15">
      <c r="A43" s="190" t="s">
        <v>789</v>
      </c>
      <c r="B43" s="191">
        <v>34434</v>
      </c>
      <c r="C43" s="192" t="s">
        <v>701</v>
      </c>
      <c r="D43" s="187" t="s">
        <v>790</v>
      </c>
      <c r="E43" s="192"/>
      <c r="F43" s="192"/>
      <c r="G43" s="192"/>
      <c r="H43" s="192"/>
      <c r="I43" s="187"/>
      <c r="J43" s="192"/>
      <c r="K43" s="192"/>
      <c r="L43" s="192"/>
      <c r="M43" s="192"/>
      <c r="N43" s="187"/>
      <c r="O43" s="187"/>
      <c r="P43" s="187"/>
      <c r="Q43" s="187"/>
    </row>
    <row r="44" spans="1:17" ht="27.6" customHeight="1" x14ac:dyDescent="0.15">
      <c r="A44" s="190" t="s">
        <v>793</v>
      </c>
      <c r="B44" s="191">
        <v>34791</v>
      </c>
      <c r="C44" s="192" t="s">
        <v>939</v>
      </c>
      <c r="D44" s="187" t="s">
        <v>794</v>
      </c>
      <c r="E44" s="192"/>
      <c r="F44" s="192"/>
      <c r="G44" s="192"/>
      <c r="H44" s="192"/>
      <c r="I44" s="187"/>
      <c r="J44" s="192"/>
      <c r="K44" s="192"/>
      <c r="L44" s="192"/>
      <c r="M44" s="192"/>
      <c r="N44" s="187"/>
      <c r="O44" s="187"/>
      <c r="P44" s="187"/>
      <c r="Q44" s="187"/>
    </row>
    <row r="45" spans="1:17" ht="27.6" customHeight="1" x14ac:dyDescent="0.15">
      <c r="A45" s="190" t="s">
        <v>795</v>
      </c>
      <c r="B45" s="191">
        <v>35176</v>
      </c>
      <c r="C45" s="192" t="s">
        <v>732</v>
      </c>
      <c r="D45" s="187"/>
      <c r="E45" s="192"/>
      <c r="F45" s="192"/>
      <c r="G45" s="192"/>
      <c r="H45" s="192"/>
      <c r="I45" s="187"/>
      <c r="J45" s="192"/>
      <c r="K45" s="192"/>
      <c r="L45" s="192"/>
      <c r="M45" s="192"/>
      <c r="N45" s="187"/>
      <c r="O45" s="187"/>
      <c r="P45" s="187"/>
      <c r="Q45" s="187"/>
    </row>
    <row r="46" spans="1:17" ht="27.6" customHeight="1" x14ac:dyDescent="0.15">
      <c r="A46" s="190" t="s">
        <v>796</v>
      </c>
      <c r="B46" s="191">
        <v>35540</v>
      </c>
      <c r="C46" s="192" t="s">
        <v>701</v>
      </c>
      <c r="D46" s="187" t="s">
        <v>790</v>
      </c>
      <c r="E46" s="192"/>
      <c r="F46" s="192"/>
      <c r="G46" s="192"/>
      <c r="H46" s="192"/>
      <c r="I46" s="187"/>
      <c r="J46" s="192"/>
      <c r="K46" s="192"/>
      <c r="L46" s="192"/>
      <c r="M46" s="192"/>
      <c r="N46" s="187"/>
      <c r="O46" s="187"/>
      <c r="P46" s="187"/>
      <c r="Q46" s="187"/>
    </row>
    <row r="47" spans="1:17" ht="27.6" customHeight="1" x14ac:dyDescent="0.15">
      <c r="A47" s="190" t="s">
        <v>801</v>
      </c>
      <c r="B47" s="191">
        <v>35904</v>
      </c>
      <c r="C47" s="192" t="s">
        <v>802</v>
      </c>
      <c r="D47" s="187" t="s">
        <v>803</v>
      </c>
      <c r="E47" s="192"/>
      <c r="F47" s="192"/>
      <c r="G47" s="192"/>
      <c r="H47" s="192"/>
      <c r="I47" s="187"/>
      <c r="J47" s="192"/>
      <c r="K47" s="192"/>
      <c r="L47" s="192"/>
      <c r="M47" s="192"/>
      <c r="N47" s="187"/>
      <c r="O47" s="187"/>
      <c r="P47" s="187"/>
      <c r="Q47" s="187"/>
    </row>
    <row r="48" spans="1:17" ht="27.6" customHeight="1" x14ac:dyDescent="0.15">
      <c r="A48" s="190" t="s">
        <v>808</v>
      </c>
      <c r="B48" s="191">
        <v>36268</v>
      </c>
      <c r="C48" s="192" t="s">
        <v>732</v>
      </c>
      <c r="D48" s="187"/>
      <c r="E48" s="192" t="s">
        <v>812</v>
      </c>
      <c r="F48" s="192" t="s">
        <v>997</v>
      </c>
      <c r="G48" s="192" t="s">
        <v>791</v>
      </c>
      <c r="H48" s="192" t="s">
        <v>998</v>
      </c>
      <c r="I48" s="187" t="s">
        <v>805</v>
      </c>
      <c r="J48" s="192"/>
      <c r="K48" s="192"/>
      <c r="L48" s="192"/>
      <c r="M48" s="192"/>
      <c r="N48" s="187"/>
      <c r="O48" s="187" t="s">
        <v>999</v>
      </c>
      <c r="P48" s="187" t="s">
        <v>815</v>
      </c>
      <c r="Q48" s="187" t="s">
        <v>1000</v>
      </c>
    </row>
    <row r="49" spans="1:17" ht="27.6" customHeight="1" x14ac:dyDescent="0.15">
      <c r="A49" s="190" t="s">
        <v>818</v>
      </c>
      <c r="B49" s="191">
        <v>36632</v>
      </c>
      <c r="C49" s="192" t="s">
        <v>701</v>
      </c>
      <c r="D49" s="187" t="s">
        <v>790</v>
      </c>
      <c r="E49" s="192" t="s">
        <v>824</v>
      </c>
      <c r="F49" s="192" t="s">
        <v>1001</v>
      </c>
      <c r="G49" s="192" t="s">
        <v>1002</v>
      </c>
      <c r="H49" s="192" t="s">
        <v>819</v>
      </c>
      <c r="I49" s="187" t="s">
        <v>1003</v>
      </c>
      <c r="J49" s="192"/>
      <c r="K49" s="192"/>
      <c r="L49" s="192"/>
      <c r="M49" s="192"/>
      <c r="N49" s="187"/>
      <c r="O49" s="187" t="s">
        <v>998</v>
      </c>
      <c r="P49" s="187" t="s">
        <v>824</v>
      </c>
      <c r="Q49" s="187" t="s">
        <v>819</v>
      </c>
    </row>
    <row r="50" spans="1:17" ht="27.6" customHeight="1" x14ac:dyDescent="0.15">
      <c r="A50" s="190" t="s">
        <v>827</v>
      </c>
      <c r="B50" s="191">
        <v>36996</v>
      </c>
      <c r="C50" s="192" t="s">
        <v>939</v>
      </c>
      <c r="D50" s="187" t="s">
        <v>803</v>
      </c>
      <c r="E50" s="192" t="s">
        <v>862</v>
      </c>
      <c r="F50" s="192" t="s">
        <v>786</v>
      </c>
      <c r="G50" s="192" t="s">
        <v>1004</v>
      </c>
      <c r="H50" s="192" t="s">
        <v>1005</v>
      </c>
      <c r="I50" s="187" t="s">
        <v>1006</v>
      </c>
      <c r="J50" s="192"/>
      <c r="K50" s="192"/>
      <c r="L50" s="192"/>
      <c r="M50" s="192"/>
      <c r="N50" s="187"/>
      <c r="O50" s="187" t="s">
        <v>1006</v>
      </c>
      <c r="P50" s="187" t="s">
        <v>1007</v>
      </c>
      <c r="Q50" s="187" t="s">
        <v>1005</v>
      </c>
    </row>
    <row r="51" spans="1:17" ht="27.6" customHeight="1" x14ac:dyDescent="0.15">
      <c r="A51" s="190" t="s">
        <v>837</v>
      </c>
      <c r="B51" s="191">
        <v>37367</v>
      </c>
      <c r="C51" s="192" t="s">
        <v>732</v>
      </c>
      <c r="D51" s="187"/>
      <c r="E51" s="192" t="s">
        <v>1008</v>
      </c>
      <c r="F51" s="192" t="s">
        <v>1009</v>
      </c>
      <c r="G51" s="192" t="s">
        <v>1010</v>
      </c>
      <c r="H51" s="192" t="s">
        <v>847</v>
      </c>
      <c r="I51" s="187" t="s">
        <v>853</v>
      </c>
      <c r="J51" s="192"/>
      <c r="K51" s="192"/>
      <c r="L51" s="192"/>
      <c r="M51" s="192"/>
      <c r="N51" s="187"/>
      <c r="O51" s="187" t="s">
        <v>847</v>
      </c>
      <c r="P51" s="187" t="s">
        <v>853</v>
      </c>
      <c r="Q51" s="187" t="s">
        <v>1011</v>
      </c>
    </row>
    <row r="52" spans="1:17" ht="27.6" customHeight="1" x14ac:dyDescent="0.15">
      <c r="A52" s="190" t="s">
        <v>848</v>
      </c>
      <c r="B52" s="191">
        <v>37731</v>
      </c>
      <c r="C52" s="192" t="s">
        <v>849</v>
      </c>
      <c r="D52" s="187" t="s">
        <v>790</v>
      </c>
      <c r="E52" s="192" t="s">
        <v>846</v>
      </c>
      <c r="F52" s="192" t="s">
        <v>851</v>
      </c>
      <c r="G52" s="192" t="s">
        <v>1012</v>
      </c>
      <c r="H52" s="192" t="s">
        <v>861</v>
      </c>
      <c r="I52" s="187" t="s">
        <v>1013</v>
      </c>
      <c r="J52" s="192"/>
      <c r="K52" s="192"/>
      <c r="L52" s="192"/>
      <c r="M52" s="192"/>
      <c r="N52" s="187"/>
      <c r="O52" s="187" t="s">
        <v>899</v>
      </c>
      <c r="P52" s="187" t="s">
        <v>857</v>
      </c>
      <c r="Q52" s="187" t="s">
        <v>878</v>
      </c>
    </row>
    <row r="53" spans="1:17" ht="27.6" customHeight="1" x14ac:dyDescent="0.15">
      <c r="A53" s="190" t="s">
        <v>858</v>
      </c>
      <c r="B53" s="191">
        <v>38095</v>
      </c>
      <c r="C53" s="192" t="s">
        <v>802</v>
      </c>
      <c r="D53" s="187" t="s">
        <v>803</v>
      </c>
      <c r="E53" s="192" t="s">
        <v>859</v>
      </c>
      <c r="F53" s="192" t="s">
        <v>839</v>
      </c>
      <c r="G53" s="192" t="s">
        <v>1003</v>
      </c>
      <c r="H53" s="192" t="s">
        <v>861</v>
      </c>
      <c r="I53" s="187" t="s">
        <v>1014</v>
      </c>
      <c r="J53" s="192"/>
      <c r="K53" s="192"/>
      <c r="L53" s="192"/>
      <c r="M53" s="192"/>
      <c r="N53" s="187"/>
      <c r="O53" s="187" t="s">
        <v>1015</v>
      </c>
      <c r="P53" s="187" t="s">
        <v>1016</v>
      </c>
      <c r="Q53" s="187" t="s">
        <v>1017</v>
      </c>
    </row>
    <row r="54" spans="1:17" ht="27.6" customHeight="1" x14ac:dyDescent="0.15">
      <c r="A54" s="190" t="s">
        <v>863</v>
      </c>
      <c r="B54" s="191">
        <v>38459</v>
      </c>
      <c r="C54" s="192" t="s">
        <v>864</v>
      </c>
      <c r="D54" s="187"/>
      <c r="E54" s="192" t="s">
        <v>851</v>
      </c>
      <c r="F54" s="192" t="s">
        <v>840</v>
      </c>
      <c r="G54" s="192" t="s">
        <v>1018</v>
      </c>
      <c r="H54" s="192" t="s">
        <v>1019</v>
      </c>
      <c r="I54" s="187" t="s">
        <v>1020</v>
      </c>
      <c r="J54" s="192"/>
      <c r="K54" s="192"/>
      <c r="L54" s="192"/>
      <c r="M54" s="192"/>
      <c r="N54" s="187"/>
      <c r="O54" s="187" t="s">
        <v>847</v>
      </c>
      <c r="P54" s="187" t="s">
        <v>877</v>
      </c>
      <c r="Q54" s="187" t="s">
        <v>1021</v>
      </c>
    </row>
    <row r="55" spans="1:17" ht="27.6" customHeight="1" x14ac:dyDescent="0.15">
      <c r="A55" s="190" t="s">
        <v>874</v>
      </c>
      <c r="B55" s="191">
        <v>38823</v>
      </c>
      <c r="C55" s="192" t="s">
        <v>701</v>
      </c>
      <c r="D55" s="187" t="s">
        <v>649</v>
      </c>
      <c r="E55" s="192" t="s">
        <v>1022</v>
      </c>
      <c r="F55" s="192" t="s">
        <v>819</v>
      </c>
      <c r="G55" s="192" t="s">
        <v>1023</v>
      </c>
      <c r="H55" s="192" t="s">
        <v>866</v>
      </c>
      <c r="I55" s="187" t="s">
        <v>846</v>
      </c>
      <c r="J55" s="192"/>
      <c r="K55" s="192"/>
      <c r="L55" s="192"/>
      <c r="M55" s="192"/>
      <c r="N55" s="187"/>
      <c r="O55" s="187" t="s">
        <v>805</v>
      </c>
      <c r="P55" s="187" t="s">
        <v>1024</v>
      </c>
      <c r="Q55" s="187" t="s">
        <v>869</v>
      </c>
    </row>
    <row r="56" spans="1:17" ht="27.6" customHeight="1" x14ac:dyDescent="0.15">
      <c r="A56" s="190" t="s">
        <v>880</v>
      </c>
      <c r="B56" s="191">
        <v>39187</v>
      </c>
      <c r="C56" s="192" t="s">
        <v>881</v>
      </c>
      <c r="D56" s="187" t="s">
        <v>803</v>
      </c>
      <c r="E56" s="192" t="s">
        <v>811</v>
      </c>
      <c r="F56" s="192" t="s">
        <v>851</v>
      </c>
      <c r="G56" s="192" t="s">
        <v>853</v>
      </c>
      <c r="H56" s="192" t="s">
        <v>1025</v>
      </c>
      <c r="I56" s="187" t="s">
        <v>1026</v>
      </c>
      <c r="J56" s="192"/>
      <c r="K56" s="192"/>
      <c r="L56" s="192"/>
      <c r="M56" s="192"/>
      <c r="N56" s="187"/>
      <c r="O56" s="187" t="s">
        <v>839</v>
      </c>
      <c r="P56" s="187" t="s">
        <v>882</v>
      </c>
      <c r="Q56" s="187" t="s">
        <v>1027</v>
      </c>
    </row>
    <row r="57" spans="1:17" ht="27.6" customHeight="1" x14ac:dyDescent="0.15">
      <c r="A57" s="190" t="s">
        <v>883</v>
      </c>
      <c r="B57" s="191">
        <v>39558</v>
      </c>
      <c r="C57" s="192" t="s">
        <v>732</v>
      </c>
      <c r="D57" s="187"/>
      <c r="E57" s="192" t="s">
        <v>846</v>
      </c>
      <c r="F57" s="192" t="s">
        <v>877</v>
      </c>
      <c r="G57" s="192" t="s">
        <v>1028</v>
      </c>
      <c r="H57" s="192" t="s">
        <v>1029</v>
      </c>
      <c r="I57" s="187" t="s">
        <v>887</v>
      </c>
      <c r="J57" s="192" t="s">
        <v>1030</v>
      </c>
      <c r="K57" s="192" t="s">
        <v>1031</v>
      </c>
      <c r="L57" s="192" t="s">
        <v>853</v>
      </c>
      <c r="M57" s="192" t="s">
        <v>1032</v>
      </c>
      <c r="N57" s="187" t="s">
        <v>1033</v>
      </c>
      <c r="O57" s="187" t="s">
        <v>1034</v>
      </c>
      <c r="P57" s="187" t="s">
        <v>1029</v>
      </c>
      <c r="Q57" s="187" t="s">
        <v>889</v>
      </c>
    </row>
    <row r="58" spans="1:17" s="173" customFormat="1" ht="27.6" customHeight="1" x14ac:dyDescent="0.15">
      <c r="A58" s="200" t="s">
        <v>604</v>
      </c>
      <c r="B58" s="201" t="s">
        <v>605</v>
      </c>
      <c r="C58" s="201" t="s">
        <v>606</v>
      </c>
      <c r="D58" s="202" t="s">
        <v>607</v>
      </c>
      <c r="E58" s="201" t="s">
        <v>1035</v>
      </c>
      <c r="F58" s="201" t="s">
        <v>1036</v>
      </c>
      <c r="G58" s="201" t="s">
        <v>1037</v>
      </c>
      <c r="H58" s="201" t="s">
        <v>1038</v>
      </c>
      <c r="I58" s="201" t="s">
        <v>1039</v>
      </c>
      <c r="J58" s="201" t="s">
        <v>1040</v>
      </c>
      <c r="K58" s="201" t="s">
        <v>1041</v>
      </c>
      <c r="L58" s="201" t="s">
        <v>1042</v>
      </c>
      <c r="M58" s="201" t="s">
        <v>1043</v>
      </c>
      <c r="N58" s="203" t="s">
        <v>1044</v>
      </c>
      <c r="O58" s="204" t="s">
        <v>985</v>
      </c>
      <c r="P58" s="204" t="s">
        <v>986</v>
      </c>
      <c r="Q58" s="204" t="s">
        <v>987</v>
      </c>
    </row>
    <row r="59" spans="1:17" ht="27.6" customHeight="1" x14ac:dyDescent="0.15">
      <c r="A59" s="190" t="s">
        <v>890</v>
      </c>
      <c r="B59" s="191">
        <v>39922</v>
      </c>
      <c r="C59" s="192" t="s">
        <v>849</v>
      </c>
      <c r="D59" s="187" t="s">
        <v>891</v>
      </c>
      <c r="E59" s="192" t="s">
        <v>892</v>
      </c>
      <c r="F59" s="192" t="s">
        <v>878</v>
      </c>
      <c r="G59" s="192" t="s">
        <v>846</v>
      </c>
      <c r="H59" s="192" t="s">
        <v>904</v>
      </c>
      <c r="I59" s="187" t="s">
        <v>1032</v>
      </c>
      <c r="J59" s="192" t="s">
        <v>1045</v>
      </c>
      <c r="K59" s="192" t="s">
        <v>811</v>
      </c>
      <c r="L59" s="192" t="s">
        <v>1019</v>
      </c>
      <c r="M59" s="192" t="s">
        <v>1046</v>
      </c>
      <c r="N59" s="187" t="s">
        <v>1047</v>
      </c>
      <c r="O59" s="187" t="s">
        <v>809</v>
      </c>
      <c r="P59" s="187" t="s">
        <v>1048</v>
      </c>
      <c r="Q59" s="187" t="s">
        <v>889</v>
      </c>
    </row>
    <row r="60" spans="1:17" ht="27.6" customHeight="1" x14ac:dyDescent="0.15">
      <c r="A60" s="190" t="s">
        <v>896</v>
      </c>
      <c r="B60" s="191">
        <v>40286</v>
      </c>
      <c r="C60" s="192" t="s">
        <v>881</v>
      </c>
      <c r="D60" s="187" t="s">
        <v>803</v>
      </c>
      <c r="E60" s="192" t="s">
        <v>922</v>
      </c>
      <c r="F60" s="192" t="s">
        <v>859</v>
      </c>
      <c r="G60" s="192" t="s">
        <v>892</v>
      </c>
      <c r="H60" s="192" t="s">
        <v>805</v>
      </c>
      <c r="I60" s="187" t="s">
        <v>839</v>
      </c>
      <c r="J60" s="192" t="s">
        <v>1026</v>
      </c>
      <c r="K60" s="192" t="s">
        <v>1049</v>
      </c>
      <c r="L60" s="192" t="s">
        <v>1050</v>
      </c>
      <c r="M60" s="192" t="s">
        <v>1046</v>
      </c>
      <c r="N60" s="187" t="s">
        <v>1051</v>
      </c>
      <c r="O60" s="187" t="s">
        <v>839</v>
      </c>
      <c r="P60" s="187" t="s">
        <v>1050</v>
      </c>
      <c r="Q60" s="187" t="s">
        <v>1052</v>
      </c>
    </row>
    <row r="61" spans="1:17" ht="27.6" customHeight="1" x14ac:dyDescent="0.15">
      <c r="A61" s="190" t="s">
        <v>901</v>
      </c>
      <c r="B61" s="191">
        <v>40643</v>
      </c>
      <c r="C61" s="192" t="s">
        <v>732</v>
      </c>
      <c r="D61" s="187" t="s">
        <v>865</v>
      </c>
      <c r="E61" s="192" t="s">
        <v>859</v>
      </c>
      <c r="F61" s="192" t="s">
        <v>805</v>
      </c>
      <c r="G61" s="192" t="s">
        <v>1053</v>
      </c>
      <c r="H61" s="192" t="s">
        <v>862</v>
      </c>
      <c r="I61" s="187" t="s">
        <v>906</v>
      </c>
      <c r="J61" s="192" t="s">
        <v>886</v>
      </c>
      <c r="K61" s="192" t="s">
        <v>1045</v>
      </c>
      <c r="L61" s="192" t="s">
        <v>1054</v>
      </c>
      <c r="M61" s="192" t="s">
        <v>1055</v>
      </c>
      <c r="N61" s="187" t="s">
        <v>1019</v>
      </c>
      <c r="O61" s="187" t="s">
        <v>859</v>
      </c>
      <c r="P61" s="187" t="s">
        <v>886</v>
      </c>
      <c r="Q61" s="187" t="s">
        <v>1053</v>
      </c>
    </row>
    <row r="62" spans="1:17" ht="27.6" customHeight="1" x14ac:dyDescent="0.15">
      <c r="A62" s="190" t="s">
        <v>909</v>
      </c>
      <c r="B62" s="191">
        <v>41007</v>
      </c>
      <c r="C62" s="192" t="s">
        <v>701</v>
      </c>
      <c r="D62" s="187" t="s">
        <v>910</v>
      </c>
      <c r="E62" s="192" t="s">
        <v>859</v>
      </c>
      <c r="F62" s="192" t="s">
        <v>853</v>
      </c>
      <c r="G62" s="192" t="s">
        <v>917</v>
      </c>
      <c r="H62" s="192" t="s">
        <v>902</v>
      </c>
      <c r="I62" s="187" t="s">
        <v>819</v>
      </c>
      <c r="J62" s="192" t="s">
        <v>1051</v>
      </c>
      <c r="K62" s="192" t="s">
        <v>1056</v>
      </c>
      <c r="L62" s="192" t="s">
        <v>1057</v>
      </c>
      <c r="M62" s="192" t="s">
        <v>1058</v>
      </c>
      <c r="N62" s="187" t="s">
        <v>884</v>
      </c>
      <c r="O62" s="187" t="s">
        <v>917</v>
      </c>
      <c r="P62" s="187" t="s">
        <v>1059</v>
      </c>
      <c r="Q62" s="187" t="s">
        <v>1058</v>
      </c>
    </row>
    <row r="63" spans="1:17" ht="27.6" customHeight="1" x14ac:dyDescent="0.15">
      <c r="A63" s="190" t="s">
        <v>914</v>
      </c>
      <c r="B63" s="191">
        <v>41378</v>
      </c>
      <c r="C63" s="192" t="s">
        <v>881</v>
      </c>
      <c r="D63" s="187" t="s">
        <v>915</v>
      </c>
      <c r="E63" s="192" t="s">
        <v>805</v>
      </c>
      <c r="F63" s="192" t="s">
        <v>916</v>
      </c>
      <c r="G63" s="192" t="s">
        <v>924</v>
      </c>
      <c r="H63" s="192" t="s">
        <v>1060</v>
      </c>
      <c r="I63" s="187" t="s">
        <v>920</v>
      </c>
      <c r="J63" s="192" t="s">
        <v>1001</v>
      </c>
      <c r="K63" s="192" t="s">
        <v>1058</v>
      </c>
      <c r="L63" s="192" t="s">
        <v>1061</v>
      </c>
      <c r="M63" s="192" t="s">
        <v>1062</v>
      </c>
      <c r="N63" s="187" t="s">
        <v>1063</v>
      </c>
      <c r="O63" s="187" t="s">
        <v>805</v>
      </c>
      <c r="P63" s="187" t="s">
        <v>1001</v>
      </c>
      <c r="Q63" s="187" t="s">
        <v>924</v>
      </c>
    </row>
    <row r="64" spans="1:17" ht="27.6" customHeight="1" x14ac:dyDescent="0.15">
      <c r="A64" s="190" t="s">
        <v>925</v>
      </c>
      <c r="B64" s="191">
        <v>41742</v>
      </c>
      <c r="C64" s="192" t="s">
        <v>732</v>
      </c>
      <c r="D64" s="187" t="s">
        <v>865</v>
      </c>
      <c r="E64" s="192" t="s">
        <v>902</v>
      </c>
      <c r="F64" s="192" t="s">
        <v>932</v>
      </c>
      <c r="G64" s="192" t="s">
        <v>851</v>
      </c>
      <c r="H64" s="192" t="s">
        <v>1064</v>
      </c>
      <c r="I64" s="187" t="s">
        <v>1065</v>
      </c>
      <c r="J64" s="192" t="s">
        <v>1066</v>
      </c>
      <c r="K64" s="192" t="s">
        <v>1067</v>
      </c>
      <c r="L64" s="192" t="s">
        <v>1057</v>
      </c>
      <c r="M64" s="192" t="s">
        <v>1068</v>
      </c>
      <c r="N64" s="187" t="s">
        <v>1069</v>
      </c>
      <c r="O64" s="187" t="s">
        <v>846</v>
      </c>
      <c r="P64" s="187" t="s">
        <v>1070</v>
      </c>
      <c r="Q64" s="187" t="s">
        <v>1066</v>
      </c>
    </row>
    <row r="65" spans="1:17" ht="27.6" customHeight="1" x14ac:dyDescent="0.15">
      <c r="A65" s="190" t="s">
        <v>933</v>
      </c>
      <c r="B65" s="191">
        <v>42106</v>
      </c>
      <c r="C65" s="192" t="s">
        <v>701</v>
      </c>
      <c r="D65" s="187" t="s">
        <v>910</v>
      </c>
      <c r="E65" s="192" t="s">
        <v>851</v>
      </c>
      <c r="F65" s="192" t="s">
        <v>1071</v>
      </c>
      <c r="G65" s="192" t="s">
        <v>1072</v>
      </c>
      <c r="H65" s="192" t="s">
        <v>917</v>
      </c>
      <c r="I65" s="187" t="s">
        <v>1073</v>
      </c>
      <c r="J65" s="192" t="s">
        <v>1068</v>
      </c>
      <c r="K65" s="192" t="s">
        <v>811</v>
      </c>
      <c r="L65" s="192" t="s">
        <v>1074</v>
      </c>
      <c r="M65" s="192" t="s">
        <v>1057</v>
      </c>
      <c r="N65" s="187" t="s">
        <v>1019</v>
      </c>
      <c r="O65" s="187" t="s">
        <v>917</v>
      </c>
      <c r="P65" s="187" t="s">
        <v>935</v>
      </c>
      <c r="Q65" s="187" t="s">
        <v>862</v>
      </c>
    </row>
    <row r="66" spans="1:17" ht="27.6" customHeight="1" x14ac:dyDescent="0.15">
      <c r="A66" s="190" t="s">
        <v>938</v>
      </c>
      <c r="B66" s="191">
        <v>42470</v>
      </c>
      <c r="C66" s="192" t="s">
        <v>939</v>
      </c>
      <c r="D66" s="187" t="s">
        <v>915</v>
      </c>
      <c r="E66" s="192" t="s">
        <v>463</v>
      </c>
      <c r="F66" s="192" t="s">
        <v>455</v>
      </c>
      <c r="G66" s="192" t="s">
        <v>448</v>
      </c>
      <c r="H66" s="192" t="s">
        <v>1075</v>
      </c>
      <c r="I66" s="187" t="s">
        <v>1076</v>
      </c>
      <c r="J66" s="192" t="s">
        <v>1068</v>
      </c>
      <c r="K66" s="192" t="s">
        <v>811</v>
      </c>
      <c r="L66" s="192" t="s">
        <v>1019</v>
      </c>
      <c r="M66" s="192" t="s">
        <v>425</v>
      </c>
      <c r="N66" s="187" t="s">
        <v>1077</v>
      </c>
      <c r="O66" s="187" t="s">
        <v>396</v>
      </c>
      <c r="P66" s="187" t="s">
        <v>1075</v>
      </c>
      <c r="Q66" s="187" t="s">
        <v>463</v>
      </c>
    </row>
    <row r="67" spans="1:17" ht="27.6" customHeight="1" x14ac:dyDescent="0.15">
      <c r="A67" s="190" t="s">
        <v>950</v>
      </c>
      <c r="B67" s="191">
        <v>42834</v>
      </c>
      <c r="C67" s="192" t="s">
        <v>864</v>
      </c>
      <c r="D67" s="187" t="s">
        <v>865</v>
      </c>
      <c r="E67" s="192" t="s">
        <v>955</v>
      </c>
      <c r="F67" s="192" t="s">
        <v>455</v>
      </c>
      <c r="G67" s="192" t="s">
        <v>951</v>
      </c>
      <c r="H67" s="192" t="s">
        <v>1078</v>
      </c>
      <c r="I67" s="187" t="s">
        <v>1079</v>
      </c>
      <c r="J67" s="192" t="s">
        <v>945</v>
      </c>
      <c r="K67" s="192" t="s">
        <v>1068</v>
      </c>
      <c r="L67" s="192" t="s">
        <v>1080</v>
      </c>
      <c r="M67" s="192" t="s">
        <v>1019</v>
      </c>
      <c r="N67" s="187" t="s">
        <v>1081</v>
      </c>
      <c r="O67" s="187" t="s">
        <v>1019</v>
      </c>
      <c r="P67" s="187" t="s">
        <v>1082</v>
      </c>
      <c r="Q67" s="187" t="s">
        <v>455</v>
      </c>
    </row>
    <row r="68" spans="1:17" ht="27.6" customHeight="1" x14ac:dyDescent="0.15">
      <c r="A68" s="190" t="s">
        <v>957</v>
      </c>
      <c r="B68" s="191">
        <v>43198</v>
      </c>
      <c r="C68" s="192" t="s">
        <v>701</v>
      </c>
      <c r="D68" s="187" t="s">
        <v>910</v>
      </c>
      <c r="E68" s="192" t="s">
        <v>1083</v>
      </c>
      <c r="F68" s="192" t="s">
        <v>500</v>
      </c>
      <c r="G68" s="192" t="s">
        <v>1084</v>
      </c>
      <c r="H68" s="192" t="s">
        <v>403</v>
      </c>
      <c r="I68" s="187" t="s">
        <v>404</v>
      </c>
      <c r="J68" s="192" t="s">
        <v>414</v>
      </c>
      <c r="K68" s="192" t="s">
        <v>504</v>
      </c>
      <c r="L68" s="192" t="s">
        <v>390</v>
      </c>
      <c r="M68" s="192" t="s">
        <v>1085</v>
      </c>
      <c r="N68" s="187" t="s">
        <v>396</v>
      </c>
      <c r="O68" s="187" t="s">
        <v>450</v>
      </c>
      <c r="P68" s="187" t="s">
        <v>404</v>
      </c>
      <c r="Q68" s="187" t="s">
        <v>390</v>
      </c>
    </row>
    <row r="69" spans="1:17" ht="27.6" customHeight="1" x14ac:dyDescent="0.15">
      <c r="A69" s="190" t="s">
        <v>967</v>
      </c>
      <c r="B69" s="191">
        <v>43562</v>
      </c>
      <c r="C69" s="192" t="s">
        <v>939</v>
      </c>
      <c r="D69" s="187" t="s">
        <v>915</v>
      </c>
      <c r="E69" s="192" t="s">
        <v>450</v>
      </c>
      <c r="F69" s="192" t="s">
        <v>489</v>
      </c>
      <c r="G69" s="192" t="s">
        <v>456</v>
      </c>
      <c r="H69" s="192" t="s">
        <v>403</v>
      </c>
      <c r="I69" s="187" t="s">
        <v>454</v>
      </c>
      <c r="J69" s="192" t="s">
        <v>388</v>
      </c>
      <c r="K69" s="192" t="s">
        <v>506</v>
      </c>
      <c r="L69" s="192" t="s">
        <v>504</v>
      </c>
      <c r="M69" s="192" t="s">
        <v>482</v>
      </c>
      <c r="N69" s="187" t="s">
        <v>393</v>
      </c>
      <c r="O69" s="187" t="s">
        <v>450</v>
      </c>
      <c r="P69" s="187" t="s">
        <v>442</v>
      </c>
      <c r="Q69" s="187" t="s">
        <v>388</v>
      </c>
    </row>
  </sheetData>
  <phoneticPr fontId="11"/>
  <pageMargins left="0.7" right="0.7" top="0.75" bottom="0.75" header="0.3" footer="0.3"/>
  <pageSetup paperSize="9" scale="3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99FF"/>
  </sheetPr>
  <dimension ref="B1:H49"/>
  <sheetViews>
    <sheetView view="pageBreakPreview" topLeftCell="A24" zoomScaleNormal="100" zoomScaleSheetLayoutView="100" workbookViewId="0">
      <selection activeCell="C39" sqref="C39"/>
    </sheetView>
  </sheetViews>
  <sheetFormatPr defaultRowHeight="13.5" x14ac:dyDescent="0.15"/>
  <cols>
    <col min="1" max="1" width="3.375" customWidth="1"/>
    <col min="2" max="2" width="13" customWidth="1"/>
    <col min="3" max="3" width="93.625" customWidth="1"/>
    <col min="4" max="9" width="0" hidden="1" customWidth="1"/>
    <col min="250" max="250" width="95.625" customWidth="1"/>
    <col min="251" max="251" width="12.75" customWidth="1"/>
    <col min="253" max="253" width="15.75" customWidth="1"/>
    <col min="254" max="254" width="5.25" customWidth="1"/>
    <col min="255" max="255" width="12.75" customWidth="1"/>
  </cols>
  <sheetData>
    <row r="1" spans="2:4" ht="8.25" customHeight="1" x14ac:dyDescent="0.15"/>
    <row r="2" spans="2:4" ht="21" customHeight="1" x14ac:dyDescent="0.15">
      <c r="B2" s="254" t="s">
        <v>10</v>
      </c>
      <c r="C2" s="255"/>
    </row>
    <row r="3" spans="2:4" ht="21" customHeight="1" x14ac:dyDescent="0.15">
      <c r="B3" s="256"/>
      <c r="C3" s="249"/>
    </row>
    <row r="4" spans="2:4" ht="21" customHeight="1" x14ac:dyDescent="0.15">
      <c r="B4" s="140" t="s">
        <v>11</v>
      </c>
      <c r="C4" s="110" t="s">
        <v>12</v>
      </c>
    </row>
    <row r="5" spans="2:4" ht="21" customHeight="1" x14ac:dyDescent="0.15">
      <c r="B5" s="140" t="s">
        <v>13</v>
      </c>
      <c r="C5" s="110" t="s">
        <v>14</v>
      </c>
    </row>
    <row r="6" spans="2:4" ht="21" customHeight="1" x14ac:dyDescent="0.15">
      <c r="B6" s="140"/>
      <c r="C6" s="111" t="s">
        <v>15</v>
      </c>
    </row>
    <row r="7" spans="2:4" ht="21" customHeight="1" x14ac:dyDescent="0.15">
      <c r="B7" s="140" t="s">
        <v>16</v>
      </c>
      <c r="C7" s="110" t="s">
        <v>17</v>
      </c>
    </row>
    <row r="8" spans="2:4" ht="21" customHeight="1" x14ac:dyDescent="0.15">
      <c r="B8" s="140" t="s">
        <v>18</v>
      </c>
      <c r="C8" s="110" t="s">
        <v>19</v>
      </c>
    </row>
    <row r="9" spans="2:4" ht="21" customHeight="1" x14ac:dyDescent="0.15">
      <c r="B9" s="140" t="s">
        <v>20</v>
      </c>
      <c r="C9" s="110" t="s">
        <v>21</v>
      </c>
    </row>
    <row r="10" spans="2:4" ht="21" customHeight="1" x14ac:dyDescent="0.15">
      <c r="B10" s="140" t="s">
        <v>22</v>
      </c>
      <c r="C10" s="111" t="s">
        <v>1086</v>
      </c>
      <c r="D10" s="206"/>
    </row>
    <row r="11" spans="2:4" ht="21" customHeight="1" x14ac:dyDescent="0.15">
      <c r="B11" s="140" t="s">
        <v>23</v>
      </c>
      <c r="C11" s="141" t="s">
        <v>24</v>
      </c>
    </row>
    <row r="12" spans="2:4" ht="21" customHeight="1" x14ac:dyDescent="0.15">
      <c r="B12" s="140" t="s">
        <v>25</v>
      </c>
      <c r="C12" s="141" t="s">
        <v>26</v>
      </c>
    </row>
    <row r="13" spans="2:4" ht="21" customHeight="1" x14ac:dyDescent="0.15">
      <c r="B13" s="140" t="s">
        <v>27</v>
      </c>
      <c r="C13" s="141" t="s">
        <v>28</v>
      </c>
    </row>
    <row r="14" spans="2:4" ht="21" customHeight="1" x14ac:dyDescent="0.15">
      <c r="B14" s="140" t="s">
        <v>29</v>
      </c>
      <c r="C14" s="159" t="s">
        <v>30</v>
      </c>
    </row>
    <row r="15" spans="2:4" ht="21" customHeight="1" x14ac:dyDescent="0.15">
      <c r="B15" s="140"/>
      <c r="C15" s="162" t="s">
        <v>31</v>
      </c>
    </row>
    <row r="16" spans="2:4" ht="21" customHeight="1" x14ac:dyDescent="0.15">
      <c r="B16" s="142"/>
      <c r="C16" s="162" t="s">
        <v>32</v>
      </c>
    </row>
    <row r="17" spans="2:5" ht="21" customHeight="1" x14ac:dyDescent="0.15">
      <c r="B17" s="142"/>
      <c r="C17" s="162" t="s">
        <v>33</v>
      </c>
    </row>
    <row r="18" spans="2:5" ht="21" customHeight="1" x14ac:dyDescent="0.15">
      <c r="B18" s="143"/>
      <c r="C18" s="162" t="s">
        <v>34</v>
      </c>
    </row>
    <row r="19" spans="2:5" ht="21" customHeight="1" x14ac:dyDescent="0.15">
      <c r="B19" s="143"/>
      <c r="C19" s="160" t="s">
        <v>35</v>
      </c>
    </row>
    <row r="20" spans="2:5" ht="21" customHeight="1" x14ac:dyDescent="0.15">
      <c r="B20" s="143"/>
      <c r="C20" s="162" t="s">
        <v>36</v>
      </c>
    </row>
    <row r="21" spans="2:5" ht="21" customHeight="1" x14ac:dyDescent="0.15">
      <c r="B21" s="144"/>
      <c r="C21" s="162" t="s">
        <v>37</v>
      </c>
    </row>
    <row r="22" spans="2:5" ht="21" customHeight="1" x14ac:dyDescent="0.15">
      <c r="B22" s="145"/>
      <c r="C22" s="162" t="s">
        <v>1087</v>
      </c>
    </row>
    <row r="23" spans="2:5" ht="21" customHeight="1" x14ac:dyDescent="0.15">
      <c r="B23" s="143"/>
      <c r="C23" s="160" t="s">
        <v>38</v>
      </c>
    </row>
    <row r="24" spans="2:5" ht="21" customHeight="1" x14ac:dyDescent="0.15">
      <c r="B24" s="146"/>
      <c r="C24" s="163" t="s">
        <v>39</v>
      </c>
    </row>
    <row r="25" spans="2:5" ht="21" customHeight="1" x14ac:dyDescent="0.15">
      <c r="B25" s="146"/>
      <c r="C25" s="164" t="s">
        <v>40</v>
      </c>
    </row>
    <row r="26" spans="2:5" ht="21" customHeight="1" x14ac:dyDescent="0.15">
      <c r="B26" s="79"/>
      <c r="C26" s="162" t="s">
        <v>41</v>
      </c>
    </row>
    <row r="27" spans="2:5" ht="21" customHeight="1" x14ac:dyDescent="0.15">
      <c r="B27" s="79"/>
      <c r="C27" s="162" t="s">
        <v>42</v>
      </c>
    </row>
    <row r="28" spans="2:5" ht="21" customHeight="1" x14ac:dyDescent="0.15">
      <c r="B28" s="144" t="s">
        <v>43</v>
      </c>
      <c r="C28" s="162" t="s">
        <v>44</v>
      </c>
    </row>
    <row r="29" spans="2:5" ht="21" customHeight="1" x14ac:dyDescent="0.15">
      <c r="B29" s="144"/>
      <c r="C29" s="162" t="s">
        <v>45</v>
      </c>
      <c r="D29" t="s">
        <v>46</v>
      </c>
    </row>
    <row r="30" spans="2:5" ht="21" customHeight="1" x14ac:dyDescent="0.15">
      <c r="B30" s="144"/>
      <c r="C30" s="162" t="s">
        <v>47</v>
      </c>
      <c r="D30" s="149" t="s">
        <v>48</v>
      </c>
      <c r="E30" t="s">
        <v>49</v>
      </c>
    </row>
    <row r="31" spans="2:5" ht="21" customHeight="1" x14ac:dyDescent="0.15">
      <c r="B31" s="144"/>
      <c r="C31" s="162" t="s">
        <v>50</v>
      </c>
      <c r="D31" s="149" t="s">
        <v>51</v>
      </c>
      <c r="E31" t="s">
        <v>49</v>
      </c>
    </row>
    <row r="32" spans="2:5" ht="21" customHeight="1" x14ac:dyDescent="0.15">
      <c r="B32" s="144" t="s">
        <v>52</v>
      </c>
      <c r="C32" s="113" t="s">
        <v>53</v>
      </c>
      <c r="D32" s="149" t="s">
        <v>54</v>
      </c>
      <c r="E32" t="s">
        <v>49</v>
      </c>
    </row>
    <row r="33" spans="2:8" ht="21" customHeight="1" x14ac:dyDescent="0.15">
      <c r="B33" s="144" t="s">
        <v>55</v>
      </c>
      <c r="C33" s="113" t="s">
        <v>56</v>
      </c>
      <c r="D33" s="149" t="s">
        <v>57</v>
      </c>
      <c r="E33" s="150">
        <v>3</v>
      </c>
    </row>
    <row r="34" spans="2:8" ht="21" customHeight="1" x14ac:dyDescent="0.15">
      <c r="B34" s="144" t="s">
        <v>58</v>
      </c>
      <c r="C34" s="147" t="s">
        <v>59</v>
      </c>
      <c r="D34" s="150" t="s">
        <v>60</v>
      </c>
    </row>
    <row r="35" spans="2:8" ht="21" customHeight="1" x14ac:dyDescent="0.15">
      <c r="B35" s="144" t="s">
        <v>61</v>
      </c>
      <c r="C35" s="161" t="s">
        <v>62</v>
      </c>
      <c r="D35" s="149" t="s">
        <v>48</v>
      </c>
      <c r="E35" s="150">
        <v>1</v>
      </c>
    </row>
    <row r="36" spans="2:8" ht="21" customHeight="1" x14ac:dyDescent="0.15">
      <c r="B36" s="144" t="s">
        <v>63</v>
      </c>
      <c r="C36" s="114" t="s">
        <v>1088</v>
      </c>
      <c r="D36" s="150" t="s">
        <v>64</v>
      </c>
    </row>
    <row r="37" spans="2:8" ht="21" customHeight="1" x14ac:dyDescent="0.15">
      <c r="B37" s="144" t="s">
        <v>65</v>
      </c>
      <c r="C37" s="115" t="s">
        <v>66</v>
      </c>
      <c r="D37" s="149" t="s">
        <v>48</v>
      </c>
      <c r="E37" s="150">
        <v>1</v>
      </c>
    </row>
    <row r="38" spans="2:8" ht="21" customHeight="1" x14ac:dyDescent="0.15">
      <c r="B38" s="112"/>
      <c r="C38" s="114" t="s">
        <v>67</v>
      </c>
      <c r="D38" s="149" t="s">
        <v>68</v>
      </c>
      <c r="E38" t="s">
        <v>49</v>
      </c>
    </row>
    <row r="39" spans="2:8" ht="21" customHeight="1" x14ac:dyDescent="0.15">
      <c r="B39" s="112"/>
      <c r="C39" s="205" t="s">
        <v>69</v>
      </c>
      <c r="D39" s="149" t="s">
        <v>57</v>
      </c>
    </row>
    <row r="40" spans="2:8" ht="21" customHeight="1" x14ac:dyDescent="0.15">
      <c r="B40" s="112"/>
      <c r="C40" s="115" t="s">
        <v>70</v>
      </c>
      <c r="D40" s="149" t="s">
        <v>71</v>
      </c>
      <c r="E40" s="150">
        <v>3</v>
      </c>
    </row>
    <row r="41" spans="2:8" ht="21" customHeight="1" x14ac:dyDescent="0.15">
      <c r="B41" s="112"/>
      <c r="C41" s="148" t="s">
        <v>72</v>
      </c>
    </row>
    <row r="42" spans="2:8" ht="21" customHeight="1" x14ac:dyDescent="0.15">
      <c r="B42" s="207" t="s">
        <v>73</v>
      </c>
      <c r="C42" s="207"/>
    </row>
    <row r="43" spans="2:8" ht="21" customHeight="1" x14ac:dyDescent="0.15">
      <c r="B43" s="207" t="s">
        <v>74</v>
      </c>
      <c r="C43" s="207"/>
    </row>
    <row r="44" spans="2:8" ht="21" customHeight="1" x14ac:dyDescent="0.15">
      <c r="B44" s="207"/>
      <c r="C44" s="239" t="s">
        <v>75</v>
      </c>
      <c r="D44" s="238"/>
      <c r="E44" s="238"/>
      <c r="F44" s="238"/>
      <c r="G44" s="238"/>
      <c r="H44" s="238"/>
    </row>
    <row r="45" spans="2:8" ht="21" customHeight="1" x14ac:dyDescent="0.15">
      <c r="B45" s="207"/>
      <c r="C45" s="225" t="s">
        <v>76</v>
      </c>
      <c r="D45" s="236"/>
      <c r="E45" s="236"/>
      <c r="F45" s="236"/>
      <c r="G45" s="237"/>
      <c r="H45" s="236"/>
    </row>
    <row r="46" spans="2:8" ht="21" customHeight="1" x14ac:dyDescent="0.15">
      <c r="B46" s="207"/>
      <c r="C46" s="225" t="s">
        <v>77</v>
      </c>
      <c r="D46" s="236"/>
      <c r="E46" s="236"/>
      <c r="F46" s="236"/>
      <c r="G46" s="237"/>
      <c r="H46" s="236"/>
    </row>
    <row r="47" spans="2:8" ht="21" customHeight="1" x14ac:dyDescent="0.15">
      <c r="C47" s="240" t="s">
        <v>78</v>
      </c>
      <c r="D47" s="228"/>
      <c r="E47" s="228"/>
      <c r="F47" s="228"/>
      <c r="G47" s="228"/>
      <c r="H47" s="228"/>
    </row>
    <row r="48" spans="2:8" ht="21" customHeight="1" x14ac:dyDescent="0.15">
      <c r="C48" s="227"/>
      <c r="D48" s="216"/>
      <c r="E48" s="216"/>
      <c r="F48" s="216"/>
      <c r="G48" s="218"/>
      <c r="H48" s="216"/>
    </row>
    <row r="49" ht="21" customHeight="1" x14ac:dyDescent="0.15"/>
  </sheetData>
  <mergeCells count="2">
    <mergeCell ref="B2:C2"/>
    <mergeCell ref="B3:C3"/>
  </mergeCells>
  <phoneticPr fontId="11"/>
  <pageMargins left="0.49" right="0.46" top="0.67" bottom="0.52" header="0.31496062992125984" footer="0.31496062992125984"/>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0"/>
  <sheetViews>
    <sheetView view="pageBreakPreview" zoomScaleNormal="100" zoomScaleSheetLayoutView="100" workbookViewId="0">
      <selection activeCell="C15" sqref="C15"/>
    </sheetView>
  </sheetViews>
  <sheetFormatPr defaultColWidth="8.75" defaultRowHeight="13.5" x14ac:dyDescent="0.15"/>
  <cols>
    <col min="1" max="1" width="5.125" style="216" customWidth="1"/>
    <col min="2" max="2" width="10.625" style="216" customWidth="1"/>
    <col min="3" max="3" width="8" style="216" customWidth="1"/>
    <col min="4" max="5" width="16.5" style="216" customWidth="1"/>
    <col min="6" max="6" width="7.5" style="218" customWidth="1"/>
    <col min="7" max="7" width="15.125" style="216" customWidth="1"/>
    <col min="8" max="16384" width="8.75" style="216"/>
  </cols>
  <sheetData>
    <row r="1" spans="2:7" ht="18.75" x14ac:dyDescent="0.15">
      <c r="B1" s="217" t="s">
        <v>79</v>
      </c>
    </row>
    <row r="3" spans="2:7" x14ac:dyDescent="0.15">
      <c r="E3" s="229" t="s">
        <v>80</v>
      </c>
      <c r="F3" s="257"/>
      <c r="G3" s="258"/>
    </row>
    <row r="4" spans="2:7" x14ac:dyDescent="0.15">
      <c r="E4" s="229" t="s">
        <v>81</v>
      </c>
      <c r="F4" s="257"/>
      <c r="G4" s="258"/>
    </row>
    <row r="5" spans="2:7" x14ac:dyDescent="0.15">
      <c r="E5" s="229" t="s">
        <v>82</v>
      </c>
      <c r="F5" s="257"/>
      <c r="G5" s="258"/>
    </row>
    <row r="7" spans="2:7" s="220" customFormat="1" ht="27" x14ac:dyDescent="0.15">
      <c r="B7" s="219" t="s">
        <v>83</v>
      </c>
      <c r="C7" s="221" t="s">
        <v>84</v>
      </c>
      <c r="D7" s="219" t="s">
        <v>85</v>
      </c>
      <c r="E7" s="219" t="s">
        <v>86</v>
      </c>
      <c r="F7" s="260" t="s">
        <v>87</v>
      </c>
      <c r="G7" s="261"/>
    </row>
    <row r="8" spans="2:7" s="220" customFormat="1" x14ac:dyDescent="0.15">
      <c r="B8" s="262"/>
      <c r="C8" s="221"/>
      <c r="D8" s="219"/>
      <c r="E8" s="219"/>
      <c r="F8" s="229"/>
      <c r="G8" s="230"/>
    </row>
    <row r="9" spans="2:7" s="220" customFormat="1" x14ac:dyDescent="0.15">
      <c r="B9" s="263"/>
      <c r="C9" s="221"/>
      <c r="D9" s="219"/>
      <c r="E9" s="219"/>
      <c r="F9" s="229"/>
      <c r="G9" s="230"/>
    </row>
    <row r="10" spans="2:7" s="220" customFormat="1" x14ac:dyDescent="0.15">
      <c r="B10" s="264"/>
      <c r="C10" s="221"/>
      <c r="D10" s="219"/>
      <c r="E10" s="219"/>
      <c r="F10" s="229"/>
      <c r="G10" s="230"/>
    </row>
    <row r="11" spans="2:7" s="220" customFormat="1" x14ac:dyDescent="0.15">
      <c r="B11" s="262"/>
      <c r="C11" s="221"/>
      <c r="D11" s="219"/>
      <c r="E11" s="219"/>
      <c r="F11" s="229"/>
      <c r="G11" s="230"/>
    </row>
    <row r="12" spans="2:7" s="220" customFormat="1" x14ac:dyDescent="0.15">
      <c r="B12" s="263"/>
      <c r="C12" s="221"/>
      <c r="D12" s="219"/>
      <c r="E12" s="219"/>
      <c r="F12" s="229"/>
      <c r="G12" s="230"/>
    </row>
    <row r="13" spans="2:7" s="220" customFormat="1" x14ac:dyDescent="0.15">
      <c r="B13" s="264"/>
      <c r="C13" s="221"/>
      <c r="D13" s="219"/>
      <c r="E13" s="219"/>
      <c r="F13" s="229"/>
      <c r="G13" s="230"/>
    </row>
    <row r="14" spans="2:7" x14ac:dyDescent="0.15">
      <c r="B14" s="259"/>
      <c r="C14" s="222"/>
      <c r="D14" s="222"/>
      <c r="E14" s="222"/>
      <c r="F14" s="231"/>
      <c r="G14" s="232"/>
    </row>
    <row r="15" spans="2:7" x14ac:dyDescent="0.15">
      <c r="B15" s="259"/>
      <c r="C15" s="222"/>
      <c r="D15" s="222"/>
      <c r="E15" s="222"/>
      <c r="F15" s="231"/>
      <c r="G15" s="232"/>
    </row>
    <row r="16" spans="2:7" x14ac:dyDescent="0.15">
      <c r="B16" s="259"/>
      <c r="C16" s="222"/>
      <c r="D16" s="222"/>
      <c r="E16" s="222"/>
      <c r="F16" s="231"/>
      <c r="G16" s="232"/>
    </row>
    <row r="17" spans="1:7" x14ac:dyDescent="0.15">
      <c r="B17" s="259"/>
      <c r="C17" s="222"/>
      <c r="D17" s="222"/>
      <c r="E17" s="222"/>
      <c r="F17" s="231"/>
      <c r="G17" s="232"/>
    </row>
    <row r="18" spans="1:7" x14ac:dyDescent="0.15">
      <c r="B18" s="259"/>
      <c r="C18" s="222"/>
      <c r="D18" s="222"/>
      <c r="E18" s="222"/>
      <c r="F18" s="231"/>
      <c r="G18" s="232"/>
    </row>
    <row r="19" spans="1:7" x14ac:dyDescent="0.15">
      <c r="B19" s="259"/>
      <c r="C19" s="222"/>
      <c r="D19" s="222"/>
      <c r="E19" s="222"/>
      <c r="F19" s="231"/>
      <c r="G19" s="232"/>
    </row>
    <row r="20" spans="1:7" x14ac:dyDescent="0.15">
      <c r="B20" s="259"/>
      <c r="C20" s="222"/>
      <c r="D20" s="222"/>
      <c r="E20" s="222"/>
      <c r="F20" s="231"/>
      <c r="G20" s="233"/>
    </row>
    <row r="21" spans="1:7" x14ac:dyDescent="0.15">
      <c r="B21" s="259"/>
      <c r="C21" s="222"/>
      <c r="D21" s="222"/>
      <c r="E21" s="222"/>
      <c r="F21" s="231"/>
      <c r="G21" s="233"/>
    </row>
    <row r="22" spans="1:7" x14ac:dyDescent="0.15">
      <c r="B22" s="259"/>
      <c r="C22" s="222"/>
      <c r="D22" s="222"/>
      <c r="E22" s="222"/>
      <c r="F22" s="231"/>
      <c r="G22" s="233"/>
    </row>
    <row r="23" spans="1:7" x14ac:dyDescent="0.15">
      <c r="A23" s="234"/>
      <c r="B23" s="267"/>
      <c r="C23" s="222"/>
      <c r="D23" s="222"/>
      <c r="E23" s="222"/>
      <c r="F23" s="231"/>
      <c r="G23" s="233"/>
    </row>
    <row r="24" spans="1:7" x14ac:dyDescent="0.15">
      <c r="A24" s="234"/>
      <c r="B24" s="268"/>
      <c r="C24" s="222"/>
      <c r="D24" s="222"/>
      <c r="E24" s="222"/>
      <c r="F24" s="231"/>
      <c r="G24" s="233"/>
    </row>
    <row r="25" spans="1:7" x14ac:dyDescent="0.15">
      <c r="A25" s="234"/>
      <c r="B25" s="269"/>
      <c r="C25" s="222"/>
      <c r="D25" s="222"/>
      <c r="E25" s="222"/>
      <c r="F25" s="231"/>
      <c r="G25" s="233"/>
    </row>
    <row r="26" spans="1:7" x14ac:dyDescent="0.15">
      <c r="A26" s="234"/>
      <c r="B26" s="267"/>
      <c r="C26" s="222"/>
      <c r="D26" s="222"/>
      <c r="E26" s="222"/>
      <c r="F26" s="231"/>
      <c r="G26" s="233"/>
    </row>
    <row r="27" spans="1:7" x14ac:dyDescent="0.15">
      <c r="A27" s="234"/>
      <c r="B27" s="268"/>
      <c r="C27" s="222"/>
      <c r="D27" s="222"/>
      <c r="E27" s="222"/>
      <c r="F27" s="231"/>
      <c r="G27" s="233"/>
    </row>
    <row r="28" spans="1:7" x14ac:dyDescent="0.15">
      <c r="A28" s="234"/>
      <c r="B28" s="269"/>
      <c r="C28" s="222"/>
      <c r="D28" s="222"/>
      <c r="E28" s="222"/>
      <c r="F28" s="231"/>
      <c r="G28" s="233"/>
    </row>
    <row r="29" spans="1:7" x14ac:dyDescent="0.15">
      <c r="B29" s="259"/>
      <c r="C29" s="222"/>
      <c r="D29" s="222"/>
      <c r="E29" s="222"/>
      <c r="F29" s="231"/>
      <c r="G29" s="233"/>
    </row>
    <row r="30" spans="1:7" x14ac:dyDescent="0.15">
      <c r="B30" s="259"/>
      <c r="C30" s="222"/>
      <c r="D30" s="222"/>
      <c r="E30" s="222"/>
      <c r="F30" s="231"/>
      <c r="G30" s="233"/>
    </row>
    <row r="31" spans="1:7" x14ac:dyDescent="0.15">
      <c r="B31" s="259"/>
      <c r="C31" s="222"/>
      <c r="D31" s="222"/>
      <c r="E31" s="222"/>
      <c r="F31" s="231"/>
      <c r="G31" s="233"/>
    </row>
    <row r="32" spans="1:7" x14ac:dyDescent="0.15">
      <c r="B32" s="259"/>
      <c r="C32" s="222"/>
      <c r="D32" s="222"/>
      <c r="E32" s="222"/>
      <c r="F32" s="231"/>
      <c r="G32" s="233"/>
    </row>
    <row r="33" spans="1:7" x14ac:dyDescent="0.15">
      <c r="B33" s="259"/>
      <c r="C33" s="222"/>
      <c r="D33" s="222"/>
      <c r="E33" s="222"/>
      <c r="F33" s="231"/>
      <c r="G33" s="233"/>
    </row>
    <row r="34" spans="1:7" x14ac:dyDescent="0.15">
      <c r="B34" s="259"/>
      <c r="C34" s="222"/>
      <c r="D34" s="222"/>
      <c r="E34" s="222"/>
      <c r="F34" s="231"/>
      <c r="G34" s="233"/>
    </row>
    <row r="35" spans="1:7" x14ac:dyDescent="0.15">
      <c r="B35" s="259"/>
      <c r="C35" s="222"/>
      <c r="D35" s="222"/>
      <c r="E35" s="222"/>
      <c r="F35" s="231"/>
      <c r="G35" s="233"/>
    </row>
    <row r="36" spans="1:7" x14ac:dyDescent="0.15">
      <c r="B36" s="259"/>
      <c r="C36" s="222"/>
      <c r="D36" s="222"/>
      <c r="E36" s="222"/>
      <c r="F36" s="231"/>
      <c r="G36" s="233"/>
    </row>
    <row r="37" spans="1:7" x14ac:dyDescent="0.15">
      <c r="B37" s="259"/>
      <c r="C37" s="222"/>
      <c r="D37" s="222"/>
      <c r="E37" s="222"/>
      <c r="F37" s="231"/>
      <c r="G37" s="233"/>
    </row>
    <row r="38" spans="1:7" ht="18.95" customHeight="1" x14ac:dyDescent="0.15">
      <c r="A38" s="256" t="s">
        <v>65</v>
      </c>
      <c r="B38" s="256"/>
    </row>
    <row r="39" spans="1:7" ht="18" customHeight="1" x14ac:dyDescent="0.15">
      <c r="A39" s="112"/>
      <c r="B39" s="265" t="s">
        <v>66</v>
      </c>
      <c r="C39" s="265"/>
      <c r="D39" s="265"/>
      <c r="E39" s="265"/>
      <c r="F39" s="265"/>
      <c r="G39" s="265"/>
    </row>
    <row r="40" spans="1:7" ht="18" customHeight="1" x14ac:dyDescent="0.15">
      <c r="A40" s="112"/>
      <c r="B40" s="266" t="s">
        <v>67</v>
      </c>
      <c r="C40" s="266"/>
      <c r="D40" s="266"/>
      <c r="E40" s="266"/>
      <c r="F40" s="266"/>
      <c r="G40" s="266"/>
    </row>
    <row r="41" spans="1:7" ht="18" customHeight="1" x14ac:dyDescent="0.15">
      <c r="A41" s="112"/>
      <c r="B41" s="271" t="s">
        <v>69</v>
      </c>
      <c r="C41" s="271"/>
      <c r="D41" s="271"/>
      <c r="E41" s="271"/>
      <c r="F41" s="271"/>
      <c r="G41" s="271"/>
    </row>
    <row r="42" spans="1:7" ht="29.45" customHeight="1" x14ac:dyDescent="0.15">
      <c r="B42" s="272" t="s">
        <v>88</v>
      </c>
      <c r="C42" s="272"/>
      <c r="D42" s="272"/>
      <c r="E42" s="272"/>
      <c r="F42" s="272"/>
      <c r="G42" s="272"/>
    </row>
    <row r="43" spans="1:7" ht="18" customHeight="1" x14ac:dyDescent="0.15">
      <c r="B43" s="223" t="s">
        <v>89</v>
      </c>
      <c r="C43" s="223"/>
    </row>
    <row r="44" spans="1:7" ht="18" customHeight="1" x14ac:dyDescent="0.15">
      <c r="B44" s="235" t="s">
        <v>90</v>
      </c>
      <c r="C44" s="223"/>
    </row>
    <row r="45" spans="1:7" ht="18" customHeight="1" x14ac:dyDescent="0.15">
      <c r="B45" s="224" t="s">
        <v>91</v>
      </c>
      <c r="C45" s="226"/>
      <c r="D45" s="226"/>
      <c r="E45" s="226"/>
      <c r="F45" s="226"/>
      <c r="G45" s="226"/>
    </row>
    <row r="46" spans="1:7" ht="29.45" customHeight="1" x14ac:dyDescent="0.15">
      <c r="B46" s="273" t="s">
        <v>75</v>
      </c>
      <c r="C46" s="273"/>
      <c r="D46" s="273"/>
      <c r="E46" s="273"/>
      <c r="F46" s="273"/>
      <c r="G46" s="273"/>
    </row>
    <row r="47" spans="1:7" ht="18" customHeight="1" x14ac:dyDescent="0.15">
      <c r="B47" s="225" t="s">
        <v>76</v>
      </c>
    </row>
    <row r="48" spans="1:7" ht="18" customHeight="1" x14ac:dyDescent="0.15">
      <c r="B48" s="225" t="s">
        <v>77</v>
      </c>
    </row>
    <row r="49" spans="2:7" ht="29.1" customHeight="1" x14ac:dyDescent="0.15">
      <c r="B49" s="270" t="s">
        <v>78</v>
      </c>
      <c r="C49" s="270"/>
      <c r="D49" s="270"/>
      <c r="E49" s="270"/>
      <c r="F49" s="270"/>
      <c r="G49" s="270"/>
    </row>
    <row r="50" spans="2:7" ht="18" customHeight="1" x14ac:dyDescent="0.15">
      <c r="B50" s="227" t="s">
        <v>92</v>
      </c>
    </row>
  </sheetData>
  <mergeCells count="21">
    <mergeCell ref="B49:G49"/>
    <mergeCell ref="B41:G41"/>
    <mergeCell ref="B42:G42"/>
    <mergeCell ref="A38:B38"/>
    <mergeCell ref="B46:G46"/>
    <mergeCell ref="B35:B37"/>
    <mergeCell ref="B39:G39"/>
    <mergeCell ref="B40:G40"/>
    <mergeCell ref="B20:B22"/>
    <mergeCell ref="B29:B31"/>
    <mergeCell ref="B32:B34"/>
    <mergeCell ref="B23:B25"/>
    <mergeCell ref="B26:B28"/>
    <mergeCell ref="F3:G3"/>
    <mergeCell ref="F4:G4"/>
    <mergeCell ref="F5:G5"/>
    <mergeCell ref="B14:B16"/>
    <mergeCell ref="B17:B19"/>
    <mergeCell ref="F7:G7"/>
    <mergeCell ref="B8:B10"/>
    <mergeCell ref="B11:B13"/>
  </mergeCells>
  <phoneticPr fontId="11"/>
  <pageMargins left="0.7" right="0.7" top="0.75" bottom="0.75" header="0.3" footer="0.3"/>
  <pageSetup paperSize="9" scale="9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J34"/>
  <sheetViews>
    <sheetView tabSelected="1" zoomScaleNormal="100" workbookViewId="0">
      <selection activeCell="H6" sqref="H6:I6"/>
    </sheetView>
  </sheetViews>
  <sheetFormatPr defaultColWidth="8.75" defaultRowHeight="13.5" x14ac:dyDescent="0.15"/>
  <cols>
    <col min="1" max="1" width="3" style="208" customWidth="1"/>
    <col min="2" max="2" width="1.75" style="208" customWidth="1"/>
    <col min="3" max="3" width="9.125" style="208" customWidth="1"/>
    <col min="4" max="4" width="5.375" style="208" customWidth="1"/>
    <col min="5" max="5" width="27" style="208" customWidth="1"/>
    <col min="6" max="6" width="3.125" style="208" customWidth="1"/>
    <col min="7" max="7" width="2.25" style="208" customWidth="1"/>
    <col min="8" max="8" width="44.25" style="208" customWidth="1"/>
    <col min="9" max="9" width="3.875" style="208" customWidth="1"/>
    <col min="10" max="16384" width="8.75" style="208"/>
  </cols>
  <sheetData>
    <row r="1" spans="2:10" ht="13.35" customHeight="1" x14ac:dyDescent="0.15"/>
    <row r="2" spans="2:10" ht="15.2" customHeight="1" x14ac:dyDescent="0.15"/>
    <row r="3" spans="2:10" ht="18.399999999999999" customHeight="1" x14ac:dyDescent="0.15">
      <c r="B3" s="274" t="s">
        <v>93</v>
      </c>
      <c r="C3" s="274"/>
      <c r="D3" s="274"/>
      <c r="E3" s="274"/>
      <c r="F3" s="274"/>
      <c r="G3" s="274"/>
      <c r="H3" s="274"/>
      <c r="I3" s="274"/>
      <c r="J3" s="209"/>
    </row>
    <row r="4" spans="2:10" ht="14.65" customHeight="1" x14ac:dyDescent="0.15"/>
    <row r="5" spans="2:10" ht="21.6" customHeight="1" x14ac:dyDescent="0.15">
      <c r="B5" s="275" t="s">
        <v>94</v>
      </c>
      <c r="C5" s="276"/>
      <c r="D5" s="277" t="s">
        <v>95</v>
      </c>
      <c r="E5" s="278"/>
      <c r="F5" s="278"/>
      <c r="G5" s="279"/>
      <c r="H5" s="280" t="s">
        <v>96</v>
      </c>
      <c r="I5" s="281"/>
    </row>
    <row r="6" spans="2:10" ht="33.200000000000003" customHeight="1" x14ac:dyDescent="0.15">
      <c r="B6" s="282" t="s">
        <v>97</v>
      </c>
      <c r="C6" s="276"/>
      <c r="D6" s="283"/>
      <c r="E6" s="276"/>
      <c r="F6" s="275" t="s">
        <v>98</v>
      </c>
      <c r="G6" s="276"/>
      <c r="H6" s="282"/>
      <c r="I6" s="276"/>
    </row>
    <row r="7" spans="2:10" ht="21.6" customHeight="1" x14ac:dyDescent="0.15">
      <c r="B7" s="275" t="s">
        <v>99</v>
      </c>
      <c r="C7" s="276"/>
      <c r="D7" s="285" t="s">
        <v>100</v>
      </c>
      <c r="E7" s="284"/>
      <c r="F7" s="284"/>
      <c r="G7" s="284"/>
      <c r="H7" s="284"/>
      <c r="I7" s="276"/>
    </row>
    <row r="8" spans="2:10" ht="35.25" customHeight="1" x14ac:dyDescent="0.15">
      <c r="B8" s="277" t="s">
        <v>101</v>
      </c>
      <c r="C8" s="284"/>
      <c r="D8" s="276"/>
      <c r="E8" s="283"/>
      <c r="F8" s="284"/>
      <c r="G8" s="284"/>
      <c r="H8" s="284"/>
      <c r="I8" s="276"/>
    </row>
    <row r="9" spans="2:10" ht="43.15" customHeight="1" x14ac:dyDescent="0.15">
      <c r="B9" s="277" t="s">
        <v>102</v>
      </c>
      <c r="C9" s="284"/>
      <c r="D9" s="284"/>
      <c r="E9" s="284"/>
      <c r="F9" s="284"/>
      <c r="G9" s="284"/>
      <c r="H9" s="284"/>
      <c r="I9" s="276"/>
    </row>
    <row r="10" spans="2:10" ht="150" customHeight="1" x14ac:dyDescent="0.15">
      <c r="B10" s="277" t="s">
        <v>103</v>
      </c>
      <c r="C10" s="284"/>
      <c r="D10" s="284"/>
      <c r="E10" s="284"/>
      <c r="F10" s="284"/>
      <c r="G10" s="284"/>
      <c r="H10" s="284"/>
      <c r="I10" s="276"/>
    </row>
    <row r="11" spans="2:10" ht="150" customHeight="1" x14ac:dyDescent="0.15">
      <c r="B11" s="277" t="s">
        <v>104</v>
      </c>
      <c r="C11" s="284"/>
      <c r="D11" s="284"/>
      <c r="E11" s="284"/>
      <c r="F11" s="284"/>
      <c r="G11" s="284"/>
      <c r="H11" s="284"/>
      <c r="I11" s="276"/>
    </row>
    <row r="12" spans="2:10" ht="13.9" customHeight="1" x14ac:dyDescent="0.15">
      <c r="C12" s="210"/>
    </row>
    <row r="13" spans="2:10" ht="13.9" customHeight="1" x14ac:dyDescent="0.15">
      <c r="C13" s="210" t="s">
        <v>105</v>
      </c>
    </row>
    <row r="14" spans="2:10" ht="13.9" customHeight="1" x14ac:dyDescent="0.15">
      <c r="C14" s="210" t="s">
        <v>106</v>
      </c>
    </row>
    <row r="15" spans="2:10" ht="13.9" customHeight="1" x14ac:dyDescent="0.15">
      <c r="C15" s="210" t="s">
        <v>107</v>
      </c>
    </row>
    <row r="16" spans="2:10" ht="13.9" customHeight="1" x14ac:dyDescent="0.15">
      <c r="C16" s="210" t="s">
        <v>108</v>
      </c>
    </row>
    <row r="17" spans="3:8" ht="13.9" customHeight="1" x14ac:dyDescent="0.15">
      <c r="C17" s="210" t="s">
        <v>109</v>
      </c>
    </row>
    <row r="18" spans="3:8" ht="13.9" customHeight="1" x14ac:dyDescent="0.15">
      <c r="C18" s="210" t="s">
        <v>110</v>
      </c>
    </row>
    <row r="19" spans="3:8" ht="13.9" customHeight="1" x14ac:dyDescent="0.15">
      <c r="C19" s="210" t="s">
        <v>111</v>
      </c>
    </row>
    <row r="20" spans="3:8" ht="13.9" customHeight="1" x14ac:dyDescent="0.15">
      <c r="C20" s="210" t="s">
        <v>112</v>
      </c>
    </row>
    <row r="21" spans="3:8" ht="13.9" customHeight="1" x14ac:dyDescent="0.15">
      <c r="C21" s="210" t="s">
        <v>113</v>
      </c>
    </row>
    <row r="22" spans="3:8" ht="12.2" customHeight="1" x14ac:dyDescent="0.15">
      <c r="C22" s="210" t="s">
        <v>114</v>
      </c>
    </row>
    <row r="23" spans="3:8" ht="24" customHeight="1" x14ac:dyDescent="0.15">
      <c r="C23" s="210" t="s">
        <v>115</v>
      </c>
    </row>
    <row r="24" spans="3:8" ht="13.15" customHeight="1" x14ac:dyDescent="0.15">
      <c r="C24" s="211" t="s">
        <v>116</v>
      </c>
    </row>
    <row r="25" spans="3:8" ht="12.95" customHeight="1" x14ac:dyDescent="0.15">
      <c r="C25" s="211" t="s">
        <v>117</v>
      </c>
    </row>
    <row r="26" spans="3:8" ht="12.95" customHeight="1" x14ac:dyDescent="0.15">
      <c r="C26" s="211" t="s">
        <v>118</v>
      </c>
    </row>
    <row r="27" spans="3:8" ht="13.35" customHeight="1" x14ac:dyDescent="0.15"/>
    <row r="28" spans="3:8" ht="14.85" customHeight="1" x14ac:dyDescent="0.15">
      <c r="C28" s="211" t="s">
        <v>119</v>
      </c>
    </row>
    <row r="29" spans="3:8" ht="16.149999999999999" customHeight="1" x14ac:dyDescent="0.15">
      <c r="C29" s="211" t="s">
        <v>120</v>
      </c>
    </row>
    <row r="30" spans="3:8" ht="13.35" customHeight="1" x14ac:dyDescent="0.15"/>
    <row r="31" spans="3:8" ht="18.2" customHeight="1" x14ac:dyDescent="0.15">
      <c r="G31" s="212" t="s">
        <v>121</v>
      </c>
    </row>
    <row r="32" spans="3:8" ht="14.25" x14ac:dyDescent="0.15">
      <c r="D32" s="213"/>
      <c r="H32" s="214"/>
    </row>
    <row r="33" spans="5:8" ht="14.25" x14ac:dyDescent="0.15">
      <c r="G33" s="214"/>
      <c r="H33" s="214"/>
    </row>
    <row r="34" spans="5:8" x14ac:dyDescent="0.15">
      <c r="E34" s="215"/>
    </row>
  </sheetData>
  <mergeCells count="15">
    <mergeCell ref="B11:I11"/>
    <mergeCell ref="B7:C7"/>
    <mergeCell ref="D7:I7"/>
    <mergeCell ref="B8:D8"/>
    <mergeCell ref="E8:I8"/>
    <mergeCell ref="B9:I9"/>
    <mergeCell ref="B10:I10"/>
    <mergeCell ref="B3:I3"/>
    <mergeCell ref="B5:C5"/>
    <mergeCell ref="D5:G5"/>
    <mergeCell ref="H5:I5"/>
    <mergeCell ref="B6:C6"/>
    <mergeCell ref="D6:E6"/>
    <mergeCell ref="F6:G6"/>
    <mergeCell ref="H6:I6"/>
  </mergeCells>
  <phoneticPr fontId="11"/>
  <printOptions horizontalCentered="1"/>
  <pageMargins left="0.23622047244094499" right="0.23622047244094499" top="0.74803149606299202" bottom="0.74803149606299202" header="0.31496062992126" footer="0.31496062992126"/>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B1:H152"/>
  <sheetViews>
    <sheetView view="pageBreakPreview" topLeftCell="A88" zoomScale="130" zoomScaleNormal="100" zoomScaleSheetLayoutView="130" workbookViewId="0">
      <selection activeCell="H154" sqref="H154"/>
    </sheetView>
  </sheetViews>
  <sheetFormatPr defaultColWidth="9" defaultRowHeight="20.25" customHeight="1" x14ac:dyDescent="0.15"/>
  <cols>
    <col min="1" max="1" width="2.5" style="79" customWidth="1"/>
    <col min="2" max="2" width="5" style="124" customWidth="1"/>
    <col min="3" max="3" width="5.5" style="80" customWidth="1"/>
    <col min="4" max="4" width="7.625" style="80" customWidth="1"/>
    <col min="5" max="5" width="12.375" style="128" customWidth="1"/>
    <col min="6" max="6" width="16.625" style="80" customWidth="1"/>
    <col min="7" max="7" width="10.875" style="80" customWidth="1"/>
    <col min="8" max="8" width="6.125" style="80" customWidth="1"/>
    <col min="9" max="16384" width="9" style="79"/>
  </cols>
  <sheetData>
    <row r="1" spans="2:8" ht="15" customHeight="1" x14ac:dyDescent="0.15"/>
    <row r="2" spans="2:8" ht="21.95" customHeight="1" x14ac:dyDescent="0.15">
      <c r="B2" s="296" t="s">
        <v>122</v>
      </c>
      <c r="C2" s="297"/>
      <c r="D2" s="297"/>
      <c r="E2" s="297"/>
      <c r="F2" s="297"/>
      <c r="G2" s="297"/>
      <c r="H2" s="297"/>
    </row>
    <row r="3" spans="2:8" ht="21.95" customHeight="1" x14ac:dyDescent="0.15">
      <c r="B3" s="129"/>
      <c r="E3" s="79"/>
      <c r="F3" s="194"/>
      <c r="G3" s="303">
        <v>43569</v>
      </c>
      <c r="H3" s="303"/>
    </row>
    <row r="4" spans="2:8" ht="21.95" customHeight="1" x14ac:dyDescent="0.15">
      <c r="B4" s="106"/>
      <c r="C4" s="116" t="s">
        <v>123</v>
      </c>
      <c r="D4" s="116" t="s">
        <v>124</v>
      </c>
      <c r="E4" s="125" t="s">
        <v>125</v>
      </c>
      <c r="F4" s="301" t="s">
        <v>126</v>
      </c>
      <c r="G4" s="301" t="s">
        <v>127</v>
      </c>
      <c r="H4" s="165" t="s">
        <v>128</v>
      </c>
    </row>
    <row r="5" spans="2:8" ht="21.95" customHeight="1" x14ac:dyDescent="0.15">
      <c r="B5" s="106"/>
      <c r="C5" s="117" t="s">
        <v>129</v>
      </c>
      <c r="D5" s="117" t="s">
        <v>130</v>
      </c>
      <c r="E5" s="126" t="s">
        <v>131</v>
      </c>
      <c r="F5" s="302"/>
      <c r="G5" s="302"/>
      <c r="H5" s="166" t="s">
        <v>132</v>
      </c>
    </row>
    <row r="6" spans="2:8" ht="21.95" customHeight="1" x14ac:dyDescent="0.15">
      <c r="B6" s="104"/>
      <c r="C6" s="298">
        <v>1</v>
      </c>
      <c r="D6" s="293" t="s">
        <v>133</v>
      </c>
      <c r="E6" s="289" t="s">
        <v>134</v>
      </c>
      <c r="F6" s="167" t="s">
        <v>135</v>
      </c>
      <c r="G6" s="167" t="s">
        <v>136</v>
      </c>
      <c r="H6" s="167" t="s">
        <v>137</v>
      </c>
    </row>
    <row r="7" spans="2:8" ht="21.95" customHeight="1" x14ac:dyDescent="0.15">
      <c r="B7" s="106"/>
      <c r="C7" s="299"/>
      <c r="D7" s="294"/>
      <c r="E7" s="290"/>
      <c r="F7" s="167" t="s">
        <v>138</v>
      </c>
      <c r="G7" s="167" t="s">
        <v>139</v>
      </c>
      <c r="H7" s="167" t="s">
        <v>137</v>
      </c>
    </row>
    <row r="8" spans="2:8" ht="21.95" customHeight="1" x14ac:dyDescent="0.15">
      <c r="B8" s="106"/>
      <c r="C8" s="300"/>
      <c r="D8" s="295"/>
      <c r="E8" s="291"/>
      <c r="F8" s="167" t="s">
        <v>140</v>
      </c>
      <c r="G8" s="167" t="s">
        <v>141</v>
      </c>
      <c r="H8" s="167" t="s">
        <v>137</v>
      </c>
    </row>
    <row r="9" spans="2:8" ht="21.95" customHeight="1" x14ac:dyDescent="0.15">
      <c r="B9" s="106"/>
      <c r="C9" s="298">
        <v>2</v>
      </c>
      <c r="D9" s="293" t="s">
        <v>142</v>
      </c>
      <c r="E9" s="289" t="s">
        <v>143</v>
      </c>
      <c r="F9" s="167" t="s">
        <v>144</v>
      </c>
      <c r="G9" s="167" t="s">
        <v>145</v>
      </c>
      <c r="H9" s="167" t="s">
        <v>146</v>
      </c>
    </row>
    <row r="10" spans="2:8" ht="21.95" customHeight="1" x14ac:dyDescent="0.15">
      <c r="B10" s="106">
        <v>1</v>
      </c>
      <c r="C10" s="299"/>
      <c r="D10" s="294"/>
      <c r="E10" s="290"/>
      <c r="F10" s="167" t="s">
        <v>147</v>
      </c>
      <c r="G10" s="167" t="s">
        <v>145</v>
      </c>
      <c r="H10" s="167" t="s">
        <v>146</v>
      </c>
    </row>
    <row r="11" spans="2:8" ht="21.95" customHeight="1" x14ac:dyDescent="0.15">
      <c r="B11" s="106"/>
      <c r="C11" s="300"/>
      <c r="D11" s="295"/>
      <c r="E11" s="291"/>
      <c r="F11" s="167" t="s">
        <v>148</v>
      </c>
      <c r="G11" s="167" t="s">
        <v>149</v>
      </c>
      <c r="H11" s="167" t="s">
        <v>146</v>
      </c>
    </row>
    <row r="12" spans="2:8" ht="21.95" customHeight="1" x14ac:dyDescent="0.15">
      <c r="B12" s="106"/>
      <c r="C12" s="298">
        <v>3</v>
      </c>
      <c r="D12" s="293" t="s">
        <v>133</v>
      </c>
      <c r="E12" s="289" t="s">
        <v>150</v>
      </c>
      <c r="F12" s="167" t="s">
        <v>151</v>
      </c>
      <c r="G12" s="167" t="s">
        <v>152</v>
      </c>
      <c r="H12" s="167" t="s">
        <v>146</v>
      </c>
    </row>
    <row r="13" spans="2:8" ht="21.95" customHeight="1" x14ac:dyDescent="0.15">
      <c r="B13" s="106"/>
      <c r="C13" s="299"/>
      <c r="D13" s="294"/>
      <c r="E13" s="290"/>
      <c r="F13" s="167" t="s">
        <v>153</v>
      </c>
      <c r="G13" s="167" t="s">
        <v>154</v>
      </c>
      <c r="H13" s="167" t="s">
        <v>146</v>
      </c>
    </row>
    <row r="14" spans="2:8" ht="21.95" customHeight="1" x14ac:dyDescent="0.15">
      <c r="B14" s="105"/>
      <c r="C14" s="300"/>
      <c r="D14" s="295"/>
      <c r="E14" s="291"/>
      <c r="F14" s="167" t="s">
        <v>155</v>
      </c>
      <c r="G14" s="167" t="s">
        <v>152</v>
      </c>
      <c r="H14" s="167" t="s">
        <v>146</v>
      </c>
    </row>
    <row r="15" spans="2:8" ht="21.95" customHeight="1" x14ac:dyDescent="0.15">
      <c r="B15" s="104"/>
      <c r="C15" s="298">
        <v>4</v>
      </c>
      <c r="D15" s="293" t="s">
        <v>156</v>
      </c>
      <c r="E15" s="289" t="s">
        <v>157</v>
      </c>
      <c r="F15" s="167" t="s">
        <v>158</v>
      </c>
      <c r="G15" s="167" t="s">
        <v>149</v>
      </c>
      <c r="H15" s="167" t="s">
        <v>146</v>
      </c>
    </row>
    <row r="16" spans="2:8" ht="21.95" customHeight="1" x14ac:dyDescent="0.15">
      <c r="B16" s="106"/>
      <c r="C16" s="299"/>
      <c r="D16" s="294"/>
      <c r="E16" s="290"/>
      <c r="F16" s="167" t="s">
        <v>159</v>
      </c>
      <c r="G16" s="167" t="s">
        <v>160</v>
      </c>
      <c r="H16" s="167" t="s">
        <v>146</v>
      </c>
    </row>
    <row r="17" spans="2:8" ht="21.95" customHeight="1" x14ac:dyDescent="0.15">
      <c r="B17" s="106"/>
      <c r="C17" s="300"/>
      <c r="D17" s="295"/>
      <c r="E17" s="291"/>
      <c r="F17" s="167" t="s">
        <v>161</v>
      </c>
      <c r="G17" s="167" t="s">
        <v>162</v>
      </c>
      <c r="H17" s="167" t="s">
        <v>146</v>
      </c>
    </row>
    <row r="18" spans="2:8" ht="21.95" customHeight="1" x14ac:dyDescent="0.15">
      <c r="B18" s="106"/>
      <c r="C18" s="298">
        <v>5</v>
      </c>
      <c r="D18" s="293" t="s">
        <v>133</v>
      </c>
      <c r="E18" s="289" t="s">
        <v>163</v>
      </c>
      <c r="F18" s="167" t="s">
        <v>164</v>
      </c>
      <c r="G18" s="167" t="s">
        <v>165</v>
      </c>
      <c r="H18" s="167" t="s">
        <v>137</v>
      </c>
    </row>
    <row r="19" spans="2:8" ht="21.95" customHeight="1" x14ac:dyDescent="0.15">
      <c r="B19" s="106">
        <v>2</v>
      </c>
      <c r="C19" s="299"/>
      <c r="D19" s="294"/>
      <c r="E19" s="290"/>
      <c r="F19" s="167" t="s">
        <v>166</v>
      </c>
      <c r="G19" s="167" t="s">
        <v>152</v>
      </c>
      <c r="H19" s="167" t="s">
        <v>146</v>
      </c>
    </row>
    <row r="20" spans="2:8" ht="21.95" customHeight="1" x14ac:dyDescent="0.15">
      <c r="B20" s="106"/>
      <c r="C20" s="300"/>
      <c r="D20" s="295"/>
      <c r="E20" s="291"/>
      <c r="F20" s="167" t="s">
        <v>167</v>
      </c>
      <c r="G20" s="167" t="s">
        <v>154</v>
      </c>
      <c r="H20" s="167" t="s">
        <v>146</v>
      </c>
    </row>
    <row r="21" spans="2:8" ht="21.95" customHeight="1" x14ac:dyDescent="0.15">
      <c r="B21" s="106"/>
      <c r="C21" s="298">
        <v>6</v>
      </c>
      <c r="D21" s="293" t="s">
        <v>133</v>
      </c>
      <c r="E21" s="289" t="s">
        <v>168</v>
      </c>
      <c r="F21" s="167" t="s">
        <v>169</v>
      </c>
      <c r="G21" s="167" t="s">
        <v>170</v>
      </c>
      <c r="H21" s="167" t="s">
        <v>146</v>
      </c>
    </row>
    <row r="22" spans="2:8" ht="21.95" customHeight="1" x14ac:dyDescent="0.15">
      <c r="B22" s="106"/>
      <c r="C22" s="299"/>
      <c r="D22" s="294"/>
      <c r="E22" s="290"/>
      <c r="F22" s="167" t="s">
        <v>171</v>
      </c>
      <c r="G22" s="167" t="s">
        <v>172</v>
      </c>
      <c r="H22" s="167" t="s">
        <v>146</v>
      </c>
    </row>
    <row r="23" spans="2:8" ht="21.95" customHeight="1" x14ac:dyDescent="0.15">
      <c r="B23" s="105"/>
      <c r="C23" s="300"/>
      <c r="D23" s="295"/>
      <c r="E23" s="291"/>
      <c r="F23" s="167" t="s">
        <v>173</v>
      </c>
      <c r="G23" s="167" t="s">
        <v>174</v>
      </c>
      <c r="H23" s="167" t="s">
        <v>146</v>
      </c>
    </row>
    <row r="24" spans="2:8" ht="21.95" customHeight="1" x14ac:dyDescent="0.15">
      <c r="B24" s="104"/>
      <c r="C24" s="298">
        <v>7</v>
      </c>
      <c r="D24" s="293" t="s">
        <v>142</v>
      </c>
      <c r="E24" s="289" t="s">
        <v>175</v>
      </c>
      <c r="F24" s="167" t="s">
        <v>176</v>
      </c>
      <c r="G24" s="167" t="s">
        <v>149</v>
      </c>
      <c r="H24" s="167" t="s">
        <v>137</v>
      </c>
    </row>
    <row r="25" spans="2:8" ht="21.95" customHeight="1" x14ac:dyDescent="0.15">
      <c r="B25" s="106"/>
      <c r="C25" s="299"/>
      <c r="D25" s="294"/>
      <c r="E25" s="290"/>
      <c r="F25" s="167" t="s">
        <v>177</v>
      </c>
      <c r="G25" s="167" t="s">
        <v>149</v>
      </c>
      <c r="H25" s="167" t="s">
        <v>137</v>
      </c>
    </row>
    <row r="26" spans="2:8" ht="21.95" customHeight="1" x14ac:dyDescent="0.15">
      <c r="B26" s="106"/>
      <c r="C26" s="300"/>
      <c r="D26" s="295"/>
      <c r="E26" s="291"/>
      <c r="F26" s="167" t="s">
        <v>178</v>
      </c>
      <c r="G26" s="167" t="s">
        <v>179</v>
      </c>
      <c r="H26" s="167" t="s">
        <v>137</v>
      </c>
    </row>
    <row r="27" spans="2:8" ht="21.95" customHeight="1" x14ac:dyDescent="0.15">
      <c r="B27" s="106"/>
      <c r="C27" s="298">
        <v>8</v>
      </c>
      <c r="D27" s="293" t="s">
        <v>156</v>
      </c>
      <c r="E27" s="289" t="s">
        <v>180</v>
      </c>
      <c r="F27" s="167" t="s">
        <v>181</v>
      </c>
      <c r="G27" s="167" t="s">
        <v>160</v>
      </c>
      <c r="H27" s="167" t="s">
        <v>137</v>
      </c>
    </row>
    <row r="28" spans="2:8" ht="21.95" customHeight="1" x14ac:dyDescent="0.15">
      <c r="B28" s="106">
        <v>3</v>
      </c>
      <c r="C28" s="299"/>
      <c r="D28" s="294"/>
      <c r="E28" s="290"/>
      <c r="F28" s="167" t="s">
        <v>182</v>
      </c>
      <c r="G28" s="167" t="s">
        <v>149</v>
      </c>
      <c r="H28" s="167" t="s">
        <v>137</v>
      </c>
    </row>
    <row r="29" spans="2:8" ht="21.95" customHeight="1" x14ac:dyDescent="0.15">
      <c r="B29" s="106"/>
      <c r="C29" s="300"/>
      <c r="D29" s="295"/>
      <c r="E29" s="291"/>
      <c r="F29" s="167" t="s">
        <v>183</v>
      </c>
      <c r="G29" s="167" t="s">
        <v>179</v>
      </c>
      <c r="H29" s="167" t="s">
        <v>137</v>
      </c>
    </row>
    <row r="30" spans="2:8" ht="21.95" customHeight="1" x14ac:dyDescent="0.15">
      <c r="B30" s="106"/>
      <c r="C30" s="298">
        <v>9</v>
      </c>
      <c r="D30" s="293" t="s">
        <v>133</v>
      </c>
      <c r="E30" s="289" t="s">
        <v>184</v>
      </c>
      <c r="F30" s="167" t="s">
        <v>185</v>
      </c>
      <c r="G30" s="167" t="s">
        <v>160</v>
      </c>
      <c r="H30" s="167" t="s">
        <v>146</v>
      </c>
    </row>
    <row r="31" spans="2:8" ht="21.95" customHeight="1" x14ac:dyDescent="0.15">
      <c r="B31" s="106"/>
      <c r="C31" s="299"/>
      <c r="D31" s="294"/>
      <c r="E31" s="290"/>
      <c r="F31" s="167" t="s">
        <v>186</v>
      </c>
      <c r="G31" s="167" t="s">
        <v>152</v>
      </c>
      <c r="H31" s="167" t="s">
        <v>146</v>
      </c>
    </row>
    <row r="32" spans="2:8" ht="21.95" customHeight="1" x14ac:dyDescent="0.15">
      <c r="B32" s="105"/>
      <c r="C32" s="300"/>
      <c r="D32" s="295"/>
      <c r="E32" s="291"/>
      <c r="F32" s="167" t="s">
        <v>187</v>
      </c>
      <c r="G32" s="167" t="s">
        <v>152</v>
      </c>
      <c r="H32" s="167" t="s">
        <v>137</v>
      </c>
    </row>
    <row r="33" spans="2:8" ht="21.95" customHeight="1" x14ac:dyDescent="0.15">
      <c r="B33" s="104"/>
      <c r="C33" s="298">
        <v>10</v>
      </c>
      <c r="D33" s="293" t="s">
        <v>156</v>
      </c>
      <c r="E33" s="289" t="s">
        <v>188</v>
      </c>
      <c r="F33" s="167" t="s">
        <v>189</v>
      </c>
      <c r="G33" s="167" t="s">
        <v>190</v>
      </c>
      <c r="H33" s="167" t="s">
        <v>146</v>
      </c>
    </row>
    <row r="34" spans="2:8" ht="21.95" customHeight="1" x14ac:dyDescent="0.15">
      <c r="B34" s="106"/>
      <c r="C34" s="299"/>
      <c r="D34" s="294"/>
      <c r="E34" s="290"/>
      <c r="F34" s="167" t="s">
        <v>191</v>
      </c>
      <c r="G34" s="167" t="s">
        <v>149</v>
      </c>
      <c r="H34" s="167" t="s">
        <v>146</v>
      </c>
    </row>
    <row r="35" spans="2:8" ht="21.95" customHeight="1" x14ac:dyDescent="0.15">
      <c r="B35" s="106"/>
      <c r="C35" s="300"/>
      <c r="D35" s="295"/>
      <c r="E35" s="291"/>
      <c r="F35" s="167" t="s">
        <v>192</v>
      </c>
      <c r="G35" s="167" t="s">
        <v>190</v>
      </c>
      <c r="H35" s="167" t="s">
        <v>146</v>
      </c>
    </row>
    <row r="36" spans="2:8" ht="21.95" customHeight="1" x14ac:dyDescent="0.15">
      <c r="B36" s="106"/>
      <c r="C36" s="298">
        <v>11</v>
      </c>
      <c r="D36" s="293" t="s">
        <v>142</v>
      </c>
      <c r="E36" s="289" t="s">
        <v>193</v>
      </c>
      <c r="F36" s="167" t="s">
        <v>194</v>
      </c>
      <c r="G36" s="167" t="s">
        <v>179</v>
      </c>
      <c r="H36" s="167" t="s">
        <v>137</v>
      </c>
    </row>
    <row r="37" spans="2:8" ht="21.95" customHeight="1" x14ac:dyDescent="0.15">
      <c r="B37" s="106">
        <v>4</v>
      </c>
      <c r="C37" s="299"/>
      <c r="D37" s="294"/>
      <c r="E37" s="290"/>
      <c r="F37" s="167" t="s">
        <v>195</v>
      </c>
      <c r="G37" s="167" t="s">
        <v>196</v>
      </c>
      <c r="H37" s="167" t="s">
        <v>146</v>
      </c>
    </row>
    <row r="38" spans="2:8" ht="21.95" customHeight="1" x14ac:dyDescent="0.15">
      <c r="B38" s="106"/>
      <c r="C38" s="300"/>
      <c r="D38" s="295"/>
      <c r="E38" s="291"/>
      <c r="F38" s="167" t="s">
        <v>197</v>
      </c>
      <c r="G38" s="167" t="s">
        <v>179</v>
      </c>
      <c r="H38" s="167" t="s">
        <v>146</v>
      </c>
    </row>
    <row r="39" spans="2:8" ht="21.95" customHeight="1" x14ac:dyDescent="0.15">
      <c r="B39" s="106"/>
      <c r="C39" s="298">
        <v>12</v>
      </c>
      <c r="D39" s="293" t="s">
        <v>133</v>
      </c>
      <c r="E39" s="289" t="s">
        <v>198</v>
      </c>
      <c r="F39" s="167" t="s">
        <v>199</v>
      </c>
      <c r="G39" s="167" t="s">
        <v>200</v>
      </c>
      <c r="H39" s="167" t="s">
        <v>137</v>
      </c>
    </row>
    <row r="40" spans="2:8" ht="21.95" customHeight="1" x14ac:dyDescent="0.15">
      <c r="B40" s="106"/>
      <c r="C40" s="299"/>
      <c r="D40" s="294"/>
      <c r="E40" s="290"/>
      <c r="F40" s="167" t="s">
        <v>201</v>
      </c>
      <c r="G40" s="167" t="s">
        <v>202</v>
      </c>
      <c r="H40" s="167" t="s">
        <v>146</v>
      </c>
    </row>
    <row r="41" spans="2:8" ht="21.95" customHeight="1" x14ac:dyDescent="0.15">
      <c r="B41" s="105"/>
      <c r="C41" s="300"/>
      <c r="D41" s="295"/>
      <c r="E41" s="291"/>
      <c r="F41" s="167" t="s">
        <v>203</v>
      </c>
      <c r="G41" s="167" t="s">
        <v>204</v>
      </c>
      <c r="H41" s="167" t="s">
        <v>137</v>
      </c>
    </row>
    <row r="42" spans="2:8" ht="21.95" customHeight="1" x14ac:dyDescent="0.15">
      <c r="B42" s="104"/>
      <c r="C42" s="298">
        <v>13</v>
      </c>
      <c r="D42" s="293" t="s">
        <v>142</v>
      </c>
      <c r="E42" s="289" t="s">
        <v>205</v>
      </c>
      <c r="F42" s="167" t="s">
        <v>206</v>
      </c>
      <c r="G42" s="167" t="s">
        <v>149</v>
      </c>
      <c r="H42" s="167" t="s">
        <v>137</v>
      </c>
    </row>
    <row r="43" spans="2:8" ht="21.95" customHeight="1" x14ac:dyDescent="0.15">
      <c r="B43" s="106"/>
      <c r="C43" s="299"/>
      <c r="D43" s="294"/>
      <c r="E43" s="290"/>
      <c r="F43" s="167" t="s">
        <v>207</v>
      </c>
      <c r="G43" s="167" t="s">
        <v>149</v>
      </c>
      <c r="H43" s="167" t="s">
        <v>137</v>
      </c>
    </row>
    <row r="44" spans="2:8" ht="21.95" customHeight="1" x14ac:dyDescent="0.15">
      <c r="B44" s="106"/>
      <c r="C44" s="300"/>
      <c r="D44" s="295"/>
      <c r="E44" s="291" t="s">
        <v>208</v>
      </c>
      <c r="F44" s="167" t="s">
        <v>209</v>
      </c>
      <c r="G44" s="167" t="s">
        <v>145</v>
      </c>
      <c r="H44" s="167" t="s">
        <v>137</v>
      </c>
    </row>
    <row r="45" spans="2:8" ht="21.95" customHeight="1" x14ac:dyDescent="0.15">
      <c r="B45" s="106"/>
      <c r="C45" s="298">
        <v>14</v>
      </c>
      <c r="D45" s="293" t="s">
        <v>133</v>
      </c>
      <c r="E45" s="289" t="s">
        <v>210</v>
      </c>
      <c r="F45" s="167" t="s">
        <v>211</v>
      </c>
      <c r="G45" s="167" t="s">
        <v>212</v>
      </c>
      <c r="H45" s="167" t="s">
        <v>137</v>
      </c>
    </row>
    <row r="46" spans="2:8" ht="21.95" customHeight="1" x14ac:dyDescent="0.15">
      <c r="B46" s="106">
        <v>5</v>
      </c>
      <c r="C46" s="299"/>
      <c r="D46" s="294"/>
      <c r="E46" s="290"/>
      <c r="F46" s="167" t="s">
        <v>213</v>
      </c>
      <c r="G46" s="167" t="s">
        <v>214</v>
      </c>
      <c r="H46" s="167" t="s">
        <v>146</v>
      </c>
    </row>
    <row r="47" spans="2:8" ht="21.95" customHeight="1" x14ac:dyDescent="0.15">
      <c r="B47" s="106"/>
      <c r="C47" s="300"/>
      <c r="D47" s="295"/>
      <c r="E47" s="291"/>
      <c r="F47" s="167" t="s">
        <v>215</v>
      </c>
      <c r="G47" s="167" t="s">
        <v>216</v>
      </c>
      <c r="H47" s="167" t="s">
        <v>146</v>
      </c>
    </row>
    <row r="48" spans="2:8" ht="21.95" customHeight="1" x14ac:dyDescent="0.15">
      <c r="B48" s="106"/>
      <c r="C48" s="298">
        <v>15</v>
      </c>
      <c r="D48" s="293" t="s">
        <v>133</v>
      </c>
      <c r="E48" s="289" t="s">
        <v>217</v>
      </c>
      <c r="F48" s="167" t="s">
        <v>218</v>
      </c>
      <c r="G48" s="167" t="s">
        <v>219</v>
      </c>
      <c r="H48" s="167" t="s">
        <v>146</v>
      </c>
    </row>
    <row r="49" spans="2:8" ht="21.95" customHeight="1" x14ac:dyDescent="0.15">
      <c r="B49" s="106"/>
      <c r="C49" s="299"/>
      <c r="D49" s="294"/>
      <c r="E49" s="290"/>
      <c r="F49" s="167" t="s">
        <v>220</v>
      </c>
      <c r="G49" s="167" t="s">
        <v>165</v>
      </c>
      <c r="H49" s="167" t="s">
        <v>137</v>
      </c>
    </row>
    <row r="50" spans="2:8" ht="21.95" customHeight="1" x14ac:dyDescent="0.15">
      <c r="B50" s="105"/>
      <c r="C50" s="300"/>
      <c r="D50" s="295"/>
      <c r="E50" s="291"/>
      <c r="F50" s="167" t="s">
        <v>221</v>
      </c>
      <c r="G50" s="167" t="s">
        <v>204</v>
      </c>
      <c r="H50" s="167" t="s">
        <v>146</v>
      </c>
    </row>
    <row r="51" spans="2:8" ht="21.95" customHeight="1" x14ac:dyDescent="0.15">
      <c r="B51" s="104"/>
      <c r="C51" s="298">
        <v>16</v>
      </c>
      <c r="D51" s="293" t="s">
        <v>133</v>
      </c>
      <c r="E51" s="289" t="s">
        <v>222</v>
      </c>
      <c r="F51" s="167" t="s">
        <v>223</v>
      </c>
      <c r="G51" s="167" t="s">
        <v>224</v>
      </c>
      <c r="H51" s="167" t="s">
        <v>146</v>
      </c>
    </row>
    <row r="52" spans="2:8" ht="21.95" customHeight="1" x14ac:dyDescent="0.15">
      <c r="B52" s="106"/>
      <c r="C52" s="299"/>
      <c r="D52" s="294"/>
      <c r="E52" s="290"/>
      <c r="F52" s="167" t="s">
        <v>225</v>
      </c>
      <c r="G52" s="167" t="s">
        <v>174</v>
      </c>
      <c r="H52" s="167" t="s">
        <v>146</v>
      </c>
    </row>
    <row r="53" spans="2:8" ht="21.95" customHeight="1" x14ac:dyDescent="0.15">
      <c r="B53" s="106"/>
      <c r="C53" s="300"/>
      <c r="D53" s="295"/>
      <c r="E53" s="291"/>
      <c r="F53" s="167" t="s">
        <v>226</v>
      </c>
      <c r="G53" s="167" t="s">
        <v>227</v>
      </c>
      <c r="H53" s="167" t="s">
        <v>146</v>
      </c>
    </row>
    <row r="54" spans="2:8" ht="21.95" customHeight="1" x14ac:dyDescent="0.15">
      <c r="B54" s="106"/>
      <c r="C54" s="298">
        <v>17</v>
      </c>
      <c r="D54" s="293" t="s">
        <v>156</v>
      </c>
      <c r="E54" s="289" t="s">
        <v>228</v>
      </c>
      <c r="F54" s="167" t="s">
        <v>229</v>
      </c>
      <c r="G54" s="167" t="s">
        <v>145</v>
      </c>
      <c r="H54" s="167" t="s">
        <v>137</v>
      </c>
    </row>
    <row r="55" spans="2:8" ht="21.95" customHeight="1" x14ac:dyDescent="0.15">
      <c r="B55" s="106">
        <v>6</v>
      </c>
      <c r="C55" s="299"/>
      <c r="D55" s="294"/>
      <c r="E55" s="290"/>
      <c r="F55" s="167" t="s">
        <v>230</v>
      </c>
      <c r="G55" s="167" t="s">
        <v>145</v>
      </c>
      <c r="H55" s="167" t="s">
        <v>137</v>
      </c>
    </row>
    <row r="56" spans="2:8" ht="21.95" customHeight="1" x14ac:dyDescent="0.15">
      <c r="B56" s="106"/>
      <c r="C56" s="300"/>
      <c r="D56" s="295"/>
      <c r="E56" s="291"/>
      <c r="F56" s="167" t="s">
        <v>231</v>
      </c>
      <c r="G56" s="167" t="s">
        <v>149</v>
      </c>
      <c r="H56" s="167" t="s">
        <v>137</v>
      </c>
    </row>
    <row r="57" spans="2:8" ht="21.95" customHeight="1" x14ac:dyDescent="0.15">
      <c r="B57" s="106"/>
      <c r="C57" s="298">
        <v>18</v>
      </c>
      <c r="D57" s="293" t="s">
        <v>133</v>
      </c>
      <c r="E57" s="289" t="s">
        <v>232</v>
      </c>
      <c r="F57" s="167" t="s">
        <v>233</v>
      </c>
      <c r="G57" s="167" t="s">
        <v>165</v>
      </c>
      <c r="H57" s="167" t="s">
        <v>146</v>
      </c>
    </row>
    <row r="58" spans="2:8" ht="21.95" customHeight="1" x14ac:dyDescent="0.15">
      <c r="B58" s="106"/>
      <c r="C58" s="299"/>
      <c r="D58" s="294"/>
      <c r="E58" s="290"/>
      <c r="F58" s="167" t="s">
        <v>234</v>
      </c>
      <c r="G58" s="167" t="s">
        <v>200</v>
      </c>
      <c r="H58" s="167" t="s">
        <v>146</v>
      </c>
    </row>
    <row r="59" spans="2:8" ht="21.95" customHeight="1" x14ac:dyDescent="0.15">
      <c r="B59" s="105"/>
      <c r="C59" s="300"/>
      <c r="D59" s="295"/>
      <c r="E59" s="291"/>
      <c r="F59" s="167" t="s">
        <v>235</v>
      </c>
      <c r="G59" s="167" t="s">
        <v>141</v>
      </c>
      <c r="H59" s="167" t="s">
        <v>137</v>
      </c>
    </row>
    <row r="60" spans="2:8" ht="21.95" customHeight="1" x14ac:dyDescent="0.15">
      <c r="B60" s="104"/>
      <c r="C60" s="298">
        <v>19</v>
      </c>
      <c r="D60" s="293" t="s">
        <v>133</v>
      </c>
      <c r="E60" s="289" t="s">
        <v>236</v>
      </c>
      <c r="F60" s="167" t="s">
        <v>237</v>
      </c>
      <c r="G60" s="167" t="s">
        <v>214</v>
      </c>
      <c r="H60" s="167" t="s">
        <v>146</v>
      </c>
    </row>
    <row r="61" spans="2:8" ht="21.95" customHeight="1" x14ac:dyDescent="0.15">
      <c r="B61" s="106"/>
      <c r="C61" s="299"/>
      <c r="D61" s="294"/>
      <c r="E61" s="290"/>
      <c r="F61" s="167" t="s">
        <v>238</v>
      </c>
      <c r="G61" s="167" t="s">
        <v>212</v>
      </c>
      <c r="H61" s="167" t="s">
        <v>146</v>
      </c>
    </row>
    <row r="62" spans="2:8" ht="21.95" customHeight="1" x14ac:dyDescent="0.15">
      <c r="B62" s="106"/>
      <c r="C62" s="300"/>
      <c r="D62" s="295"/>
      <c r="E62" s="291"/>
      <c r="F62" s="167" t="s">
        <v>239</v>
      </c>
      <c r="G62" s="167" t="s">
        <v>214</v>
      </c>
      <c r="H62" s="167" t="s">
        <v>146</v>
      </c>
    </row>
    <row r="63" spans="2:8" ht="21.95" customHeight="1" x14ac:dyDescent="0.15">
      <c r="B63" s="106"/>
      <c r="C63" s="298">
        <v>20</v>
      </c>
      <c r="D63" s="293" t="s">
        <v>133</v>
      </c>
      <c r="E63" s="289" t="s">
        <v>240</v>
      </c>
      <c r="F63" s="167" t="s">
        <v>241</v>
      </c>
      <c r="G63" s="167" t="s">
        <v>242</v>
      </c>
      <c r="H63" s="167" t="s">
        <v>137</v>
      </c>
    </row>
    <row r="64" spans="2:8" ht="21.95" customHeight="1" x14ac:dyDescent="0.15">
      <c r="B64" s="106">
        <v>7</v>
      </c>
      <c r="C64" s="299"/>
      <c r="D64" s="294"/>
      <c r="E64" s="290"/>
      <c r="F64" s="167" t="s">
        <v>243</v>
      </c>
      <c r="G64" s="167" t="s">
        <v>224</v>
      </c>
      <c r="H64" s="167" t="s">
        <v>137</v>
      </c>
    </row>
    <row r="65" spans="2:8" ht="21.95" customHeight="1" x14ac:dyDescent="0.15">
      <c r="B65" s="106"/>
      <c r="C65" s="300"/>
      <c r="D65" s="295"/>
      <c r="E65" s="291"/>
      <c r="F65" s="167" t="s">
        <v>244</v>
      </c>
      <c r="G65" s="167" t="s">
        <v>245</v>
      </c>
      <c r="H65" s="167" t="s">
        <v>137</v>
      </c>
    </row>
    <row r="66" spans="2:8" ht="21.95" customHeight="1" x14ac:dyDescent="0.15">
      <c r="B66" s="106"/>
      <c r="C66" s="298">
        <v>21</v>
      </c>
      <c r="D66" s="293" t="s">
        <v>133</v>
      </c>
      <c r="E66" s="292" t="s">
        <v>246</v>
      </c>
      <c r="F66" s="167" t="s">
        <v>247</v>
      </c>
      <c r="G66" s="167" t="s">
        <v>149</v>
      </c>
      <c r="H66" s="167" t="s">
        <v>146</v>
      </c>
    </row>
    <row r="67" spans="2:8" ht="21.95" customHeight="1" x14ac:dyDescent="0.15">
      <c r="B67" s="106"/>
      <c r="C67" s="299"/>
      <c r="D67" s="294"/>
      <c r="E67" s="292"/>
      <c r="F67" s="167" t="s">
        <v>248</v>
      </c>
      <c r="G67" s="167" t="s">
        <v>160</v>
      </c>
      <c r="H67" s="167" t="s">
        <v>137</v>
      </c>
    </row>
    <row r="68" spans="2:8" ht="21.95" customHeight="1" x14ac:dyDescent="0.15">
      <c r="B68" s="105"/>
      <c r="C68" s="300"/>
      <c r="D68" s="295"/>
      <c r="E68" s="292"/>
      <c r="F68" s="167" t="s">
        <v>249</v>
      </c>
      <c r="G68" s="167" t="s">
        <v>160</v>
      </c>
      <c r="H68" s="167" t="s">
        <v>137</v>
      </c>
    </row>
    <row r="69" spans="2:8" ht="21.95" customHeight="1" x14ac:dyDescent="0.15">
      <c r="B69" s="104"/>
      <c r="C69" s="298">
        <v>22</v>
      </c>
      <c r="D69" s="293" t="s">
        <v>156</v>
      </c>
      <c r="E69" s="289" t="s">
        <v>250</v>
      </c>
      <c r="F69" s="167" t="s">
        <v>251</v>
      </c>
      <c r="G69" s="167" t="s">
        <v>252</v>
      </c>
      <c r="H69" s="167" t="s">
        <v>137</v>
      </c>
    </row>
    <row r="70" spans="2:8" ht="21.95" customHeight="1" x14ac:dyDescent="0.15">
      <c r="B70" s="106"/>
      <c r="C70" s="299"/>
      <c r="D70" s="294"/>
      <c r="E70" s="290"/>
      <c r="F70" s="167" t="s">
        <v>253</v>
      </c>
      <c r="G70" s="167" t="s">
        <v>190</v>
      </c>
      <c r="H70" s="167" t="s">
        <v>137</v>
      </c>
    </row>
    <row r="71" spans="2:8" ht="21.95" customHeight="1" x14ac:dyDescent="0.15">
      <c r="B71" s="106"/>
      <c r="C71" s="300"/>
      <c r="D71" s="295"/>
      <c r="E71" s="291"/>
      <c r="F71" s="167" t="s">
        <v>254</v>
      </c>
      <c r="G71" s="167" t="s">
        <v>252</v>
      </c>
      <c r="H71" s="167" t="s">
        <v>137</v>
      </c>
    </row>
    <row r="72" spans="2:8" ht="21.95" customHeight="1" x14ac:dyDescent="0.15">
      <c r="B72" s="106"/>
      <c r="C72" s="298">
        <v>23</v>
      </c>
      <c r="D72" s="293" t="s">
        <v>133</v>
      </c>
      <c r="E72" s="289" t="s">
        <v>255</v>
      </c>
      <c r="F72" s="167" t="s">
        <v>256</v>
      </c>
      <c r="G72" s="167" t="s">
        <v>141</v>
      </c>
      <c r="H72" s="167" t="s">
        <v>146</v>
      </c>
    </row>
    <row r="73" spans="2:8" ht="21.95" customHeight="1" x14ac:dyDescent="0.15">
      <c r="B73" s="106">
        <v>8</v>
      </c>
      <c r="C73" s="299"/>
      <c r="D73" s="294"/>
      <c r="E73" s="290"/>
      <c r="F73" s="167" t="s">
        <v>257</v>
      </c>
      <c r="G73" s="167" t="s">
        <v>219</v>
      </c>
      <c r="H73" s="167" t="s">
        <v>146</v>
      </c>
    </row>
    <row r="74" spans="2:8" ht="21.95" customHeight="1" x14ac:dyDescent="0.15">
      <c r="B74" s="106"/>
      <c r="C74" s="300"/>
      <c r="D74" s="295"/>
      <c r="E74" s="291"/>
      <c r="F74" s="167" t="s">
        <v>258</v>
      </c>
      <c r="G74" s="167" t="s">
        <v>219</v>
      </c>
      <c r="H74" s="167" t="s">
        <v>146</v>
      </c>
    </row>
    <row r="75" spans="2:8" ht="21.95" customHeight="1" x14ac:dyDescent="0.15">
      <c r="B75" s="106"/>
      <c r="C75" s="298">
        <v>24</v>
      </c>
      <c r="D75" s="293" t="s">
        <v>133</v>
      </c>
      <c r="E75" s="289" t="s">
        <v>259</v>
      </c>
      <c r="F75" s="167" t="s">
        <v>260</v>
      </c>
      <c r="G75" s="167" t="s">
        <v>172</v>
      </c>
      <c r="H75" s="167" t="s">
        <v>137</v>
      </c>
    </row>
    <row r="76" spans="2:8" ht="21.95" customHeight="1" x14ac:dyDescent="0.15">
      <c r="B76" s="106"/>
      <c r="C76" s="299"/>
      <c r="D76" s="294"/>
      <c r="E76" s="290"/>
      <c r="F76" s="167" t="s">
        <v>261</v>
      </c>
      <c r="G76" s="167" t="s">
        <v>174</v>
      </c>
      <c r="H76" s="167" t="s">
        <v>137</v>
      </c>
    </row>
    <row r="77" spans="2:8" ht="21.95" customHeight="1" x14ac:dyDescent="0.15">
      <c r="B77" s="105"/>
      <c r="C77" s="300"/>
      <c r="D77" s="295"/>
      <c r="E77" s="291"/>
      <c r="F77" s="167" t="s">
        <v>262</v>
      </c>
      <c r="G77" s="167" t="s">
        <v>172</v>
      </c>
      <c r="H77" s="167" t="s">
        <v>137</v>
      </c>
    </row>
    <row r="78" spans="2:8" ht="21.95" customHeight="1" x14ac:dyDescent="0.15">
      <c r="B78" s="104"/>
      <c r="C78" s="298">
        <v>25</v>
      </c>
      <c r="D78" s="293" t="s">
        <v>156</v>
      </c>
      <c r="E78" s="289" t="s">
        <v>263</v>
      </c>
      <c r="F78" s="167" t="s">
        <v>264</v>
      </c>
      <c r="G78" s="167" t="s">
        <v>252</v>
      </c>
      <c r="H78" s="167" t="s">
        <v>137</v>
      </c>
    </row>
    <row r="79" spans="2:8" ht="21.95" customHeight="1" x14ac:dyDescent="0.15">
      <c r="B79" s="106"/>
      <c r="C79" s="299"/>
      <c r="D79" s="294"/>
      <c r="E79" s="290"/>
      <c r="F79" s="167" t="s">
        <v>265</v>
      </c>
      <c r="G79" s="167" t="s">
        <v>162</v>
      </c>
      <c r="H79" s="167" t="s">
        <v>146</v>
      </c>
    </row>
    <row r="80" spans="2:8" ht="21.95" customHeight="1" x14ac:dyDescent="0.15">
      <c r="B80" s="106"/>
      <c r="C80" s="300"/>
      <c r="D80" s="295"/>
      <c r="E80" s="291"/>
      <c r="F80" s="167" t="s">
        <v>266</v>
      </c>
      <c r="G80" s="167" t="s">
        <v>267</v>
      </c>
      <c r="H80" s="167" t="s">
        <v>137</v>
      </c>
    </row>
    <row r="81" spans="2:8" ht="21.95" customHeight="1" x14ac:dyDescent="0.15">
      <c r="B81" s="106"/>
      <c r="C81" s="298">
        <v>26</v>
      </c>
      <c r="D81" s="293" t="s">
        <v>133</v>
      </c>
      <c r="E81" s="289" t="s">
        <v>268</v>
      </c>
      <c r="F81" s="167" t="s">
        <v>269</v>
      </c>
      <c r="G81" s="167" t="s">
        <v>270</v>
      </c>
      <c r="H81" s="167" t="s">
        <v>137</v>
      </c>
    </row>
    <row r="82" spans="2:8" ht="21.95" customHeight="1" x14ac:dyDescent="0.15">
      <c r="B82" s="106">
        <v>9</v>
      </c>
      <c r="C82" s="299"/>
      <c r="D82" s="294"/>
      <c r="E82" s="290"/>
      <c r="F82" s="167" t="s">
        <v>271</v>
      </c>
      <c r="G82" s="167" t="s">
        <v>174</v>
      </c>
      <c r="H82" s="167" t="s">
        <v>137</v>
      </c>
    </row>
    <row r="83" spans="2:8" ht="21.95" customHeight="1" x14ac:dyDescent="0.15">
      <c r="B83" s="106"/>
      <c r="C83" s="300"/>
      <c r="D83" s="295"/>
      <c r="E83" s="291"/>
      <c r="F83" s="167" t="s">
        <v>272</v>
      </c>
      <c r="G83" s="167" t="s">
        <v>227</v>
      </c>
      <c r="H83" s="167" t="s">
        <v>137</v>
      </c>
    </row>
    <row r="84" spans="2:8" ht="21.95" customHeight="1" x14ac:dyDescent="0.15">
      <c r="B84" s="106"/>
      <c r="C84" s="298">
        <v>27</v>
      </c>
      <c r="D84" s="293" t="s">
        <v>156</v>
      </c>
      <c r="E84" s="289" t="s">
        <v>273</v>
      </c>
      <c r="F84" s="167" t="s">
        <v>274</v>
      </c>
      <c r="G84" s="167" t="s">
        <v>160</v>
      </c>
      <c r="H84" s="167" t="s">
        <v>137</v>
      </c>
    </row>
    <row r="85" spans="2:8" ht="21.95" customHeight="1" x14ac:dyDescent="0.15">
      <c r="B85" s="106"/>
      <c r="C85" s="299"/>
      <c r="D85" s="294"/>
      <c r="E85" s="290"/>
      <c r="F85" s="167" t="s">
        <v>275</v>
      </c>
      <c r="G85" s="167" t="s">
        <v>160</v>
      </c>
      <c r="H85" s="167" t="s">
        <v>137</v>
      </c>
    </row>
    <row r="86" spans="2:8" ht="21.95" customHeight="1" x14ac:dyDescent="0.15">
      <c r="B86" s="105"/>
      <c r="C86" s="300"/>
      <c r="D86" s="295"/>
      <c r="E86" s="291"/>
      <c r="F86" s="167" t="s">
        <v>276</v>
      </c>
      <c r="G86" s="167" t="s">
        <v>179</v>
      </c>
      <c r="H86" s="167" t="s">
        <v>137</v>
      </c>
    </row>
    <row r="87" spans="2:8" ht="21.95" customHeight="1" x14ac:dyDescent="0.15">
      <c r="B87" s="104"/>
      <c r="C87" s="298">
        <v>28</v>
      </c>
      <c r="D87" s="293" t="s">
        <v>133</v>
      </c>
      <c r="E87" s="289" t="s">
        <v>277</v>
      </c>
      <c r="F87" s="167" t="s">
        <v>278</v>
      </c>
      <c r="G87" s="167" t="s">
        <v>152</v>
      </c>
      <c r="H87" s="167" t="s">
        <v>146</v>
      </c>
    </row>
    <row r="88" spans="2:8" ht="21.95" customHeight="1" x14ac:dyDescent="0.15">
      <c r="B88" s="106"/>
      <c r="C88" s="299"/>
      <c r="D88" s="294"/>
      <c r="E88" s="290"/>
      <c r="F88" s="167" t="s">
        <v>279</v>
      </c>
      <c r="G88" s="167" t="s">
        <v>154</v>
      </c>
      <c r="H88" s="167" t="s">
        <v>146</v>
      </c>
    </row>
    <row r="89" spans="2:8" ht="21.95" customHeight="1" x14ac:dyDescent="0.15">
      <c r="B89" s="106"/>
      <c r="C89" s="300"/>
      <c r="D89" s="295"/>
      <c r="E89" s="291"/>
      <c r="F89" s="167" t="s">
        <v>280</v>
      </c>
      <c r="G89" s="167" t="s">
        <v>154</v>
      </c>
      <c r="H89" s="167" t="s">
        <v>146</v>
      </c>
    </row>
    <row r="90" spans="2:8" ht="21.95" customHeight="1" x14ac:dyDescent="0.15">
      <c r="B90" s="106"/>
      <c r="C90" s="298">
        <v>29</v>
      </c>
      <c r="D90" s="293" t="s">
        <v>142</v>
      </c>
      <c r="E90" s="289" t="s">
        <v>281</v>
      </c>
      <c r="F90" s="167" t="s">
        <v>282</v>
      </c>
      <c r="G90" s="167" t="s">
        <v>160</v>
      </c>
      <c r="H90" s="167" t="s">
        <v>146</v>
      </c>
    </row>
    <row r="91" spans="2:8" ht="21.95" customHeight="1" x14ac:dyDescent="0.15">
      <c r="B91" s="106">
        <v>10</v>
      </c>
      <c r="C91" s="299"/>
      <c r="D91" s="294"/>
      <c r="E91" s="290"/>
      <c r="F91" s="167" t="s">
        <v>283</v>
      </c>
      <c r="G91" s="167" t="s">
        <v>149</v>
      </c>
      <c r="H91" s="167" t="s">
        <v>146</v>
      </c>
    </row>
    <row r="92" spans="2:8" ht="21.95" customHeight="1" x14ac:dyDescent="0.15">
      <c r="B92" s="106"/>
      <c r="C92" s="300"/>
      <c r="D92" s="295"/>
      <c r="E92" s="291"/>
      <c r="F92" s="167" t="s">
        <v>284</v>
      </c>
      <c r="G92" s="167" t="s">
        <v>149</v>
      </c>
      <c r="H92" s="167" t="s">
        <v>146</v>
      </c>
    </row>
    <row r="93" spans="2:8" ht="21.95" customHeight="1" x14ac:dyDescent="0.15">
      <c r="B93" s="106"/>
      <c r="C93" s="298">
        <v>30</v>
      </c>
      <c r="D93" s="293" t="s">
        <v>156</v>
      </c>
      <c r="E93" s="289" t="s">
        <v>285</v>
      </c>
      <c r="F93" s="167" t="s">
        <v>286</v>
      </c>
      <c r="G93" s="167" t="s">
        <v>160</v>
      </c>
      <c r="H93" s="167" t="s">
        <v>137</v>
      </c>
    </row>
    <row r="94" spans="2:8" ht="21.95" customHeight="1" x14ac:dyDescent="0.15">
      <c r="B94" s="106"/>
      <c r="C94" s="299"/>
      <c r="D94" s="294"/>
      <c r="E94" s="290"/>
      <c r="F94" s="167" t="s">
        <v>287</v>
      </c>
      <c r="G94" s="167" t="s">
        <v>160</v>
      </c>
      <c r="H94" s="167" t="s">
        <v>137</v>
      </c>
    </row>
    <row r="95" spans="2:8" ht="21.95" customHeight="1" x14ac:dyDescent="0.15">
      <c r="B95" s="105"/>
      <c r="C95" s="300"/>
      <c r="D95" s="295"/>
      <c r="E95" s="291"/>
      <c r="F95" s="167" t="s">
        <v>288</v>
      </c>
      <c r="G95" s="167" t="s">
        <v>190</v>
      </c>
      <c r="H95" s="167" t="s">
        <v>137</v>
      </c>
    </row>
    <row r="96" spans="2:8" ht="21.95" customHeight="1" x14ac:dyDescent="0.15">
      <c r="B96" s="104"/>
      <c r="C96" s="298">
        <v>31</v>
      </c>
      <c r="D96" s="293" t="s">
        <v>142</v>
      </c>
      <c r="E96" s="286" t="s">
        <v>289</v>
      </c>
      <c r="F96" s="167" t="s">
        <v>290</v>
      </c>
      <c r="G96" s="167" t="s">
        <v>196</v>
      </c>
      <c r="H96" s="167" t="s">
        <v>137</v>
      </c>
    </row>
    <row r="97" spans="2:8" ht="21.95" customHeight="1" x14ac:dyDescent="0.15">
      <c r="B97" s="106"/>
      <c r="C97" s="299"/>
      <c r="D97" s="294"/>
      <c r="E97" s="287"/>
      <c r="F97" s="167" t="s">
        <v>291</v>
      </c>
      <c r="G97" s="167" t="s">
        <v>196</v>
      </c>
      <c r="H97" s="167" t="s">
        <v>137</v>
      </c>
    </row>
    <row r="98" spans="2:8" ht="21.95" customHeight="1" x14ac:dyDescent="0.15">
      <c r="B98" s="106"/>
      <c r="C98" s="300"/>
      <c r="D98" s="295"/>
      <c r="E98" s="288"/>
      <c r="F98" s="167" t="s">
        <v>292</v>
      </c>
      <c r="G98" s="167" t="s">
        <v>145</v>
      </c>
      <c r="H98" s="167" t="s">
        <v>293</v>
      </c>
    </row>
    <row r="99" spans="2:8" ht="21.95" customHeight="1" x14ac:dyDescent="0.15">
      <c r="B99" s="106"/>
      <c r="C99" s="298">
        <v>32</v>
      </c>
      <c r="D99" s="293" t="s">
        <v>133</v>
      </c>
      <c r="E99" s="289" t="s">
        <v>294</v>
      </c>
      <c r="F99" s="167" t="s">
        <v>295</v>
      </c>
      <c r="G99" s="167" t="s">
        <v>200</v>
      </c>
      <c r="H99" s="167" t="s">
        <v>146</v>
      </c>
    </row>
    <row r="100" spans="2:8" ht="21.95" customHeight="1" x14ac:dyDescent="0.15">
      <c r="B100" s="106">
        <v>11</v>
      </c>
      <c r="C100" s="299"/>
      <c r="D100" s="294"/>
      <c r="E100" s="290"/>
      <c r="F100" s="167" t="s">
        <v>296</v>
      </c>
      <c r="G100" s="167" t="s">
        <v>297</v>
      </c>
      <c r="H100" s="167" t="s">
        <v>137</v>
      </c>
    </row>
    <row r="101" spans="2:8" ht="21.95" customHeight="1" x14ac:dyDescent="0.15">
      <c r="B101" s="106"/>
      <c r="C101" s="300"/>
      <c r="D101" s="295"/>
      <c r="E101" s="291"/>
      <c r="F101" s="167" t="s">
        <v>298</v>
      </c>
      <c r="G101" s="167" t="s">
        <v>204</v>
      </c>
      <c r="H101" s="167" t="s">
        <v>137</v>
      </c>
    </row>
    <row r="102" spans="2:8" ht="21.95" customHeight="1" x14ac:dyDescent="0.15">
      <c r="B102" s="106"/>
      <c r="C102" s="298">
        <v>33</v>
      </c>
      <c r="D102" s="293" t="s">
        <v>142</v>
      </c>
      <c r="E102" s="289" t="s">
        <v>299</v>
      </c>
      <c r="F102" s="167" t="s">
        <v>300</v>
      </c>
      <c r="G102" s="167" t="s">
        <v>149</v>
      </c>
      <c r="H102" s="167" t="s">
        <v>146</v>
      </c>
    </row>
    <row r="103" spans="2:8" ht="21.95" customHeight="1" x14ac:dyDescent="0.15">
      <c r="B103" s="106"/>
      <c r="C103" s="299"/>
      <c r="D103" s="294"/>
      <c r="E103" s="290"/>
      <c r="F103" s="167" t="s">
        <v>301</v>
      </c>
      <c r="G103" s="167" t="s">
        <v>160</v>
      </c>
      <c r="H103" s="167" t="s">
        <v>146</v>
      </c>
    </row>
    <row r="104" spans="2:8" ht="21.95" customHeight="1" x14ac:dyDescent="0.15">
      <c r="B104" s="105"/>
      <c r="C104" s="300"/>
      <c r="D104" s="295"/>
      <c r="E104" s="291"/>
      <c r="F104" s="167" t="s">
        <v>302</v>
      </c>
      <c r="G104" s="167" t="s">
        <v>149</v>
      </c>
      <c r="H104" s="167" t="s">
        <v>146</v>
      </c>
    </row>
    <row r="105" spans="2:8" ht="21.95" customHeight="1" x14ac:dyDescent="0.15">
      <c r="B105" s="104"/>
      <c r="C105" s="298">
        <v>34</v>
      </c>
      <c r="D105" s="293" t="s">
        <v>133</v>
      </c>
      <c r="E105" s="289" t="s">
        <v>303</v>
      </c>
      <c r="F105" s="167" t="s">
        <v>304</v>
      </c>
      <c r="G105" s="167" t="s">
        <v>204</v>
      </c>
      <c r="H105" s="167" t="s">
        <v>146</v>
      </c>
    </row>
    <row r="106" spans="2:8" ht="21.95" customHeight="1" x14ac:dyDescent="0.15">
      <c r="B106" s="106"/>
      <c r="C106" s="299"/>
      <c r="D106" s="294"/>
      <c r="E106" s="290"/>
      <c r="F106" s="167" t="s">
        <v>305</v>
      </c>
      <c r="G106" s="167" t="s">
        <v>152</v>
      </c>
      <c r="H106" s="167" t="s">
        <v>146</v>
      </c>
    </row>
    <row r="107" spans="2:8" ht="21.95" customHeight="1" x14ac:dyDescent="0.15">
      <c r="B107" s="106"/>
      <c r="C107" s="300"/>
      <c r="D107" s="295"/>
      <c r="E107" s="291"/>
      <c r="F107" s="167" t="s">
        <v>306</v>
      </c>
      <c r="G107" s="167" t="s">
        <v>307</v>
      </c>
      <c r="H107" s="167" t="s">
        <v>137</v>
      </c>
    </row>
    <row r="108" spans="2:8" ht="21.95" customHeight="1" x14ac:dyDescent="0.15">
      <c r="B108" s="106"/>
      <c r="C108" s="298">
        <v>35</v>
      </c>
      <c r="D108" s="293" t="s">
        <v>156</v>
      </c>
      <c r="E108" s="289" t="s">
        <v>308</v>
      </c>
      <c r="F108" s="167" t="s">
        <v>309</v>
      </c>
      <c r="G108" s="167" t="s">
        <v>310</v>
      </c>
      <c r="H108" s="167" t="s">
        <v>137</v>
      </c>
    </row>
    <row r="109" spans="2:8" ht="21.95" customHeight="1" x14ac:dyDescent="0.15">
      <c r="B109" s="106">
        <v>12</v>
      </c>
      <c r="C109" s="299"/>
      <c r="D109" s="294"/>
      <c r="E109" s="290"/>
      <c r="F109" s="167" t="s">
        <v>311</v>
      </c>
      <c r="G109" s="167" t="s">
        <v>160</v>
      </c>
      <c r="H109" s="167" t="s">
        <v>137</v>
      </c>
    </row>
    <row r="110" spans="2:8" ht="21.95" customHeight="1" x14ac:dyDescent="0.15">
      <c r="B110" s="106"/>
      <c r="C110" s="300"/>
      <c r="D110" s="295"/>
      <c r="E110" s="291"/>
      <c r="F110" s="167" t="s">
        <v>312</v>
      </c>
      <c r="G110" s="167" t="s">
        <v>190</v>
      </c>
      <c r="H110" s="167" t="s">
        <v>137</v>
      </c>
    </row>
    <row r="111" spans="2:8" ht="21.95" customHeight="1" x14ac:dyDescent="0.15">
      <c r="B111" s="106"/>
      <c r="C111" s="298">
        <v>36</v>
      </c>
      <c r="D111" s="293" t="s">
        <v>133</v>
      </c>
      <c r="E111" s="289" t="s">
        <v>313</v>
      </c>
      <c r="F111" s="167" t="s">
        <v>314</v>
      </c>
      <c r="G111" s="167" t="s">
        <v>152</v>
      </c>
      <c r="H111" s="167" t="s">
        <v>137</v>
      </c>
    </row>
    <row r="112" spans="2:8" ht="21.95" customHeight="1" x14ac:dyDescent="0.15">
      <c r="B112" s="106"/>
      <c r="C112" s="299"/>
      <c r="D112" s="294"/>
      <c r="E112" s="290"/>
      <c r="F112" s="167" t="s">
        <v>315</v>
      </c>
      <c r="G112" s="167" t="s">
        <v>165</v>
      </c>
      <c r="H112" s="167" t="s">
        <v>146</v>
      </c>
    </row>
    <row r="113" spans="2:8" ht="21.95" customHeight="1" x14ac:dyDescent="0.15">
      <c r="B113" s="105"/>
      <c r="C113" s="300"/>
      <c r="D113" s="295"/>
      <c r="E113" s="291"/>
      <c r="F113" s="167" t="s">
        <v>316</v>
      </c>
      <c r="G113" s="167" t="s">
        <v>204</v>
      </c>
      <c r="H113" s="167" t="s">
        <v>146</v>
      </c>
    </row>
    <row r="114" spans="2:8" ht="21.95" customHeight="1" x14ac:dyDescent="0.15">
      <c r="B114" s="104"/>
      <c r="C114" s="298">
        <v>37</v>
      </c>
      <c r="D114" s="293" t="s">
        <v>156</v>
      </c>
      <c r="E114" s="289" t="s">
        <v>317</v>
      </c>
      <c r="F114" s="167" t="s">
        <v>318</v>
      </c>
      <c r="G114" s="167" t="s">
        <v>162</v>
      </c>
      <c r="H114" s="167" t="s">
        <v>137</v>
      </c>
    </row>
    <row r="115" spans="2:8" ht="21.95" customHeight="1" x14ac:dyDescent="0.15">
      <c r="B115" s="106"/>
      <c r="C115" s="299"/>
      <c r="D115" s="294"/>
      <c r="E115" s="290"/>
      <c r="F115" s="167" t="s">
        <v>319</v>
      </c>
      <c r="G115" s="167" t="s">
        <v>162</v>
      </c>
      <c r="H115" s="167" t="s">
        <v>137</v>
      </c>
    </row>
    <row r="116" spans="2:8" ht="21.95" customHeight="1" x14ac:dyDescent="0.15">
      <c r="B116" s="106"/>
      <c r="C116" s="300"/>
      <c r="D116" s="295"/>
      <c r="E116" s="291"/>
      <c r="F116" s="167" t="s">
        <v>320</v>
      </c>
      <c r="G116" s="167" t="s">
        <v>252</v>
      </c>
      <c r="H116" s="167" t="s">
        <v>137</v>
      </c>
    </row>
    <row r="117" spans="2:8" ht="21.95" customHeight="1" x14ac:dyDescent="0.15">
      <c r="B117" s="106"/>
      <c r="C117" s="298">
        <v>38</v>
      </c>
      <c r="D117" s="293" t="s">
        <v>133</v>
      </c>
      <c r="E117" s="289" t="s">
        <v>321</v>
      </c>
      <c r="F117" s="167" t="s">
        <v>322</v>
      </c>
      <c r="G117" s="167" t="s">
        <v>204</v>
      </c>
      <c r="H117" s="167" t="s">
        <v>146</v>
      </c>
    </row>
    <row r="118" spans="2:8" ht="21.95" customHeight="1" x14ac:dyDescent="0.15">
      <c r="B118" s="106">
        <v>13</v>
      </c>
      <c r="C118" s="299"/>
      <c r="D118" s="294"/>
      <c r="E118" s="290"/>
      <c r="F118" s="167" t="s">
        <v>323</v>
      </c>
      <c r="G118" s="167" t="s">
        <v>152</v>
      </c>
      <c r="H118" s="167" t="s">
        <v>146</v>
      </c>
    </row>
    <row r="119" spans="2:8" ht="21.95" customHeight="1" x14ac:dyDescent="0.15">
      <c r="B119" s="106"/>
      <c r="C119" s="300"/>
      <c r="D119" s="295"/>
      <c r="E119" s="291"/>
      <c r="F119" s="167" t="s">
        <v>324</v>
      </c>
      <c r="G119" s="167" t="s">
        <v>152</v>
      </c>
      <c r="H119" s="167" t="s">
        <v>146</v>
      </c>
    </row>
    <row r="120" spans="2:8" ht="21.95" customHeight="1" x14ac:dyDescent="0.15">
      <c r="B120" s="106"/>
      <c r="C120" s="298">
        <v>39</v>
      </c>
      <c r="D120" s="293" t="s">
        <v>142</v>
      </c>
      <c r="E120" s="289" t="s">
        <v>325</v>
      </c>
      <c r="F120" s="167" t="s">
        <v>326</v>
      </c>
      <c r="G120" s="167" t="s">
        <v>196</v>
      </c>
      <c r="H120" s="167" t="s">
        <v>293</v>
      </c>
    </row>
    <row r="121" spans="2:8" ht="21.95" customHeight="1" x14ac:dyDescent="0.15">
      <c r="B121" s="106"/>
      <c r="C121" s="299"/>
      <c r="D121" s="294"/>
      <c r="E121" s="290"/>
      <c r="F121" s="167" t="s">
        <v>327</v>
      </c>
      <c r="G121" s="167" t="s">
        <v>149</v>
      </c>
      <c r="H121" s="167" t="s">
        <v>137</v>
      </c>
    </row>
    <row r="122" spans="2:8" ht="21.95" customHeight="1" x14ac:dyDescent="0.15">
      <c r="B122" s="105"/>
      <c r="C122" s="300"/>
      <c r="D122" s="295"/>
      <c r="E122" s="291" t="s">
        <v>208</v>
      </c>
      <c r="F122" s="167" t="s">
        <v>328</v>
      </c>
      <c r="G122" s="167" t="s">
        <v>145</v>
      </c>
      <c r="H122" s="167" t="s">
        <v>137</v>
      </c>
    </row>
    <row r="123" spans="2:8" ht="21.95" customHeight="1" x14ac:dyDescent="0.15">
      <c r="B123" s="104"/>
      <c r="C123" s="298">
        <v>40</v>
      </c>
      <c r="D123" s="305" t="s">
        <v>142</v>
      </c>
      <c r="E123" s="292" t="s">
        <v>329</v>
      </c>
      <c r="F123" s="167" t="s">
        <v>330</v>
      </c>
      <c r="G123" s="167" t="s">
        <v>196</v>
      </c>
      <c r="H123" s="167" t="s">
        <v>137</v>
      </c>
    </row>
    <row r="124" spans="2:8" ht="21.95" customHeight="1" x14ac:dyDescent="0.15">
      <c r="B124" s="106"/>
      <c r="C124" s="299"/>
      <c r="D124" s="305"/>
      <c r="E124" s="292"/>
      <c r="F124" s="167" t="s">
        <v>331</v>
      </c>
      <c r="G124" s="167" t="s">
        <v>160</v>
      </c>
      <c r="H124" s="167" t="s">
        <v>146</v>
      </c>
    </row>
    <row r="125" spans="2:8" ht="21.95" customHeight="1" x14ac:dyDescent="0.15">
      <c r="B125" s="106"/>
      <c r="C125" s="300"/>
      <c r="D125" s="305"/>
      <c r="E125" s="292"/>
      <c r="F125" s="167" t="s">
        <v>332</v>
      </c>
      <c r="G125" s="167" t="s">
        <v>145</v>
      </c>
      <c r="H125" s="167" t="s">
        <v>137</v>
      </c>
    </row>
    <row r="126" spans="2:8" ht="21.95" customHeight="1" x14ac:dyDescent="0.15">
      <c r="B126" s="106"/>
      <c r="C126" s="298">
        <v>41</v>
      </c>
      <c r="D126" s="293" t="s">
        <v>156</v>
      </c>
      <c r="E126" s="289" t="s">
        <v>333</v>
      </c>
      <c r="F126" s="167" t="s">
        <v>334</v>
      </c>
      <c r="G126" s="167" t="s">
        <v>252</v>
      </c>
      <c r="H126" s="167" t="s">
        <v>146</v>
      </c>
    </row>
    <row r="127" spans="2:8" ht="21.95" customHeight="1" x14ac:dyDescent="0.15">
      <c r="B127" s="106">
        <v>14</v>
      </c>
      <c r="C127" s="299"/>
      <c r="D127" s="294"/>
      <c r="E127" s="290"/>
      <c r="F127" s="167" t="s">
        <v>335</v>
      </c>
      <c r="G127" s="167" t="s">
        <v>190</v>
      </c>
      <c r="H127" s="167" t="s">
        <v>146</v>
      </c>
    </row>
    <row r="128" spans="2:8" ht="21.95" customHeight="1" x14ac:dyDescent="0.15">
      <c r="B128" s="106"/>
      <c r="C128" s="300"/>
      <c r="D128" s="295"/>
      <c r="E128" s="291"/>
      <c r="F128" s="167" t="s">
        <v>336</v>
      </c>
      <c r="G128" s="167" t="s">
        <v>162</v>
      </c>
      <c r="H128" s="167" t="s">
        <v>146</v>
      </c>
    </row>
    <row r="129" spans="2:8" ht="21.95" customHeight="1" x14ac:dyDescent="0.15">
      <c r="B129" s="106"/>
      <c r="C129" s="298">
        <v>42</v>
      </c>
      <c r="D129" s="293" t="s">
        <v>133</v>
      </c>
      <c r="E129" s="292" t="s">
        <v>337</v>
      </c>
      <c r="F129" s="167" t="s">
        <v>338</v>
      </c>
      <c r="G129" s="167" t="s">
        <v>179</v>
      </c>
      <c r="H129" s="167" t="s">
        <v>146</v>
      </c>
    </row>
    <row r="130" spans="2:8" ht="21.95" customHeight="1" x14ac:dyDescent="0.15">
      <c r="B130" s="106"/>
      <c r="C130" s="299"/>
      <c r="D130" s="294"/>
      <c r="E130" s="292"/>
      <c r="F130" s="167" t="s">
        <v>339</v>
      </c>
      <c r="G130" s="167" t="s">
        <v>149</v>
      </c>
      <c r="H130" s="167" t="s">
        <v>146</v>
      </c>
    </row>
    <row r="131" spans="2:8" ht="21.95" customHeight="1" x14ac:dyDescent="0.15">
      <c r="B131" s="105"/>
      <c r="C131" s="300"/>
      <c r="D131" s="295"/>
      <c r="E131" s="292"/>
      <c r="F131" s="167" t="s">
        <v>340</v>
      </c>
      <c r="G131" s="167" t="s">
        <v>179</v>
      </c>
      <c r="H131" s="167" t="s">
        <v>146</v>
      </c>
    </row>
    <row r="132" spans="2:8" ht="21.95" customHeight="1" x14ac:dyDescent="0.15">
      <c r="B132" s="104"/>
      <c r="C132" s="298">
        <v>43</v>
      </c>
      <c r="D132" s="293" t="s">
        <v>133</v>
      </c>
      <c r="E132" s="289" t="s">
        <v>341</v>
      </c>
      <c r="F132" s="167" t="s">
        <v>342</v>
      </c>
      <c r="G132" s="167" t="s">
        <v>214</v>
      </c>
      <c r="H132" s="167" t="s">
        <v>146</v>
      </c>
    </row>
    <row r="133" spans="2:8" ht="21.95" customHeight="1" x14ac:dyDescent="0.15">
      <c r="B133" s="106"/>
      <c r="C133" s="299"/>
      <c r="D133" s="294"/>
      <c r="E133" s="290"/>
      <c r="F133" s="167" t="s">
        <v>343</v>
      </c>
      <c r="G133" s="167" t="s">
        <v>212</v>
      </c>
      <c r="H133" s="167" t="s">
        <v>146</v>
      </c>
    </row>
    <row r="134" spans="2:8" ht="21.95" customHeight="1" x14ac:dyDescent="0.15">
      <c r="B134" s="106"/>
      <c r="C134" s="300"/>
      <c r="D134" s="295"/>
      <c r="E134" s="291"/>
      <c r="F134" s="167" t="s">
        <v>344</v>
      </c>
      <c r="G134" s="167" t="s">
        <v>219</v>
      </c>
      <c r="H134" s="167" t="s">
        <v>146</v>
      </c>
    </row>
    <row r="135" spans="2:8" ht="21.95" customHeight="1" x14ac:dyDescent="0.15">
      <c r="B135" s="106"/>
      <c r="C135" s="298">
        <v>44</v>
      </c>
      <c r="D135" s="293" t="s">
        <v>156</v>
      </c>
      <c r="E135" s="289" t="s">
        <v>345</v>
      </c>
      <c r="F135" s="167" t="s">
        <v>346</v>
      </c>
      <c r="G135" s="167" t="s">
        <v>179</v>
      </c>
      <c r="H135" s="167" t="s">
        <v>146</v>
      </c>
    </row>
    <row r="136" spans="2:8" ht="21.95" customHeight="1" x14ac:dyDescent="0.15">
      <c r="B136" s="106">
        <v>15</v>
      </c>
      <c r="C136" s="299"/>
      <c r="D136" s="294"/>
      <c r="E136" s="290"/>
      <c r="F136" s="167" t="s">
        <v>347</v>
      </c>
      <c r="G136" s="167" t="s">
        <v>145</v>
      </c>
      <c r="H136" s="167" t="s">
        <v>146</v>
      </c>
    </row>
    <row r="137" spans="2:8" ht="21.95" customHeight="1" x14ac:dyDescent="0.15">
      <c r="B137" s="106"/>
      <c r="C137" s="300"/>
      <c r="D137" s="295"/>
      <c r="E137" s="291"/>
      <c r="F137" s="167" t="s">
        <v>348</v>
      </c>
      <c r="G137" s="167" t="s">
        <v>190</v>
      </c>
      <c r="H137" s="167" t="s">
        <v>137</v>
      </c>
    </row>
    <row r="138" spans="2:8" ht="21.95" customHeight="1" x14ac:dyDescent="0.15">
      <c r="B138" s="106"/>
      <c r="C138" s="298">
        <v>45</v>
      </c>
      <c r="D138" s="293" t="s">
        <v>133</v>
      </c>
      <c r="E138" s="289" t="s">
        <v>349</v>
      </c>
      <c r="F138" s="167" t="s">
        <v>350</v>
      </c>
      <c r="G138" s="167" t="s">
        <v>174</v>
      </c>
      <c r="H138" s="167" t="s">
        <v>137</v>
      </c>
    </row>
    <row r="139" spans="2:8" ht="21.95" customHeight="1" x14ac:dyDescent="0.15">
      <c r="B139" s="106"/>
      <c r="C139" s="299"/>
      <c r="D139" s="294"/>
      <c r="E139" s="290"/>
      <c r="F139" s="167"/>
      <c r="G139" s="167"/>
      <c r="H139" s="167"/>
    </row>
    <row r="140" spans="2:8" ht="21.95" customHeight="1" x14ac:dyDescent="0.15">
      <c r="B140" s="105"/>
      <c r="C140" s="300"/>
      <c r="D140" s="295"/>
      <c r="E140" s="291"/>
      <c r="F140" s="167" t="s">
        <v>351</v>
      </c>
      <c r="G140" s="167" t="s">
        <v>352</v>
      </c>
      <c r="H140" s="167" t="s">
        <v>137</v>
      </c>
    </row>
    <row r="142" spans="2:8" ht="20.25" customHeight="1" x14ac:dyDescent="0.15">
      <c r="G142" s="196" t="s">
        <v>353</v>
      </c>
      <c r="H142" s="196">
        <f>COUNTIF(H6:H140,"男")</f>
        <v>66</v>
      </c>
    </row>
    <row r="143" spans="2:8" ht="20.25" customHeight="1" x14ac:dyDescent="0.15">
      <c r="G143" s="196" t="s">
        <v>146</v>
      </c>
      <c r="H143" s="196">
        <f>COUNTIF(H6:H140,"女")</f>
        <v>68</v>
      </c>
    </row>
    <row r="145" spans="6:8" ht="20.25" customHeight="1" x14ac:dyDescent="0.15">
      <c r="F145" s="195" t="s">
        <v>354</v>
      </c>
      <c r="G145" s="196">
        <f>COUNTIF(G6:G140,"初")</f>
        <v>5</v>
      </c>
      <c r="H145" s="304">
        <f>SUM(G145:G147)</f>
        <v>45</v>
      </c>
    </row>
    <row r="146" spans="6:8" ht="20.25" customHeight="1" x14ac:dyDescent="0.15">
      <c r="F146" s="195" t="s">
        <v>355</v>
      </c>
      <c r="G146" s="196">
        <f>COUNTIF(G6:G140,"弐")</f>
        <v>15</v>
      </c>
      <c r="H146" s="304"/>
    </row>
    <row r="147" spans="6:8" ht="20.25" customHeight="1" x14ac:dyDescent="0.15">
      <c r="F147" s="195" t="s">
        <v>356</v>
      </c>
      <c r="G147" s="196">
        <f>COUNTIF(G6:G140,"参")</f>
        <v>25</v>
      </c>
      <c r="H147" s="304"/>
    </row>
    <row r="148" spans="6:8" ht="20.25" customHeight="1" x14ac:dyDescent="0.15">
      <c r="F148" s="195" t="s">
        <v>357</v>
      </c>
      <c r="G148" s="196">
        <f>COUNTIF(G6:G140,"四")</f>
        <v>32</v>
      </c>
      <c r="H148" s="304">
        <f>G148+G149</f>
        <v>49</v>
      </c>
    </row>
    <row r="149" spans="6:8" ht="20.25" customHeight="1" x14ac:dyDescent="0.15">
      <c r="F149" s="195" t="s">
        <v>358</v>
      </c>
      <c r="G149" s="196">
        <f>COUNTIF(G6:G140,"五")</f>
        <v>17</v>
      </c>
      <c r="H149" s="304"/>
    </row>
    <row r="150" spans="6:8" ht="20.25" customHeight="1" x14ac:dyDescent="0.15">
      <c r="F150" s="195" t="s">
        <v>359</v>
      </c>
      <c r="G150" s="196">
        <f>COUNTIF(G6:G140,"錬五")+COUNTIF(G6:G140,"錬六")</f>
        <v>31</v>
      </c>
      <c r="H150" s="304">
        <f>G150+G151</f>
        <v>40</v>
      </c>
    </row>
    <row r="151" spans="6:8" ht="20.25" customHeight="1" x14ac:dyDescent="0.15">
      <c r="F151" s="195" t="s">
        <v>360</v>
      </c>
      <c r="G151" s="196">
        <f>COUNTIF(G6:G140,"教六")+COUNTIF(G6:G140,"教七")</f>
        <v>9</v>
      </c>
      <c r="H151" s="304"/>
    </row>
    <row r="152" spans="6:8" ht="20.25" customHeight="1" x14ac:dyDescent="0.15">
      <c r="F152" s="199" t="s">
        <v>361</v>
      </c>
      <c r="G152" s="197">
        <f>SUM(G145:G151)</f>
        <v>134</v>
      </c>
      <c r="H152" s="198"/>
    </row>
  </sheetData>
  <mergeCells count="142">
    <mergeCell ref="G3:H3"/>
    <mergeCell ref="H145:H147"/>
    <mergeCell ref="H148:H149"/>
    <mergeCell ref="H150:H151"/>
    <mergeCell ref="D138:D140"/>
    <mergeCell ref="E138:E140"/>
    <mergeCell ref="C108:C110"/>
    <mergeCell ref="C111:C113"/>
    <mergeCell ref="C114:C116"/>
    <mergeCell ref="C117:C119"/>
    <mergeCell ref="C120:C122"/>
    <mergeCell ref="C123:C125"/>
    <mergeCell ref="C126:C128"/>
    <mergeCell ref="C129:C131"/>
    <mergeCell ref="C132:C134"/>
    <mergeCell ref="C135:C137"/>
    <mergeCell ref="C138:C140"/>
    <mergeCell ref="D123:D125"/>
    <mergeCell ref="E123:E125"/>
    <mergeCell ref="D126:D128"/>
    <mergeCell ref="E126:E128"/>
    <mergeCell ref="D129:D131"/>
    <mergeCell ref="E129:E131"/>
    <mergeCell ref="D132:D134"/>
    <mergeCell ref="E132:E134"/>
    <mergeCell ref="D135:D137"/>
    <mergeCell ref="E135:E137"/>
    <mergeCell ref="D108:D110"/>
    <mergeCell ref="E108:E110"/>
    <mergeCell ref="D111:D113"/>
    <mergeCell ref="E111:E113"/>
    <mergeCell ref="D114:D116"/>
    <mergeCell ref="E114:E116"/>
    <mergeCell ref="D117:D119"/>
    <mergeCell ref="E117:E119"/>
    <mergeCell ref="D120:D122"/>
    <mergeCell ref="E120:E122"/>
    <mergeCell ref="C87:C89"/>
    <mergeCell ref="E84:E86"/>
    <mergeCell ref="G4:G5"/>
    <mergeCell ref="F4:F5"/>
    <mergeCell ref="C60:C62"/>
    <mergeCell ref="C63:C65"/>
    <mergeCell ref="D54:D56"/>
    <mergeCell ref="D57:D59"/>
    <mergeCell ref="C48:C50"/>
    <mergeCell ref="C51:C53"/>
    <mergeCell ref="C54:C56"/>
    <mergeCell ref="C57:C59"/>
    <mergeCell ref="C6:C8"/>
    <mergeCell ref="C9:C11"/>
    <mergeCell ref="C12:C14"/>
    <mergeCell ref="C15:C17"/>
    <mergeCell ref="C18:C20"/>
    <mergeCell ref="C21:C23"/>
    <mergeCell ref="C24:C26"/>
    <mergeCell ref="C27:C29"/>
    <mergeCell ref="C30:C32"/>
    <mergeCell ref="D48:D50"/>
    <mergeCell ref="D51:D53"/>
    <mergeCell ref="D33:D35"/>
    <mergeCell ref="D105:D107"/>
    <mergeCell ref="E105:E107"/>
    <mergeCell ref="B2:H2"/>
    <mergeCell ref="C90:C92"/>
    <mergeCell ref="D75:D77"/>
    <mergeCell ref="D87:D89"/>
    <mergeCell ref="D90:D92"/>
    <mergeCell ref="C93:C95"/>
    <mergeCell ref="C96:C98"/>
    <mergeCell ref="C99:C101"/>
    <mergeCell ref="C102:C104"/>
    <mergeCell ref="C105:C107"/>
    <mergeCell ref="C66:C68"/>
    <mergeCell ref="C69:C71"/>
    <mergeCell ref="C72:C74"/>
    <mergeCell ref="C75:C77"/>
    <mergeCell ref="C78:C80"/>
    <mergeCell ref="C81:C83"/>
    <mergeCell ref="C84:C86"/>
    <mergeCell ref="C33:C35"/>
    <mergeCell ref="C36:C38"/>
    <mergeCell ref="C39:C41"/>
    <mergeCell ref="C42:C44"/>
    <mergeCell ref="C45:C47"/>
    <mergeCell ref="D102:D104"/>
    <mergeCell ref="D66:D68"/>
    <mergeCell ref="D69:D71"/>
    <mergeCell ref="D81:D83"/>
    <mergeCell ref="D84:D86"/>
    <mergeCell ref="D72:D74"/>
    <mergeCell ref="D60:D62"/>
    <mergeCell ref="D63:D65"/>
    <mergeCell ref="D96:D98"/>
    <mergeCell ref="D99:D101"/>
    <mergeCell ref="D78:D80"/>
    <mergeCell ref="D93:D95"/>
    <mergeCell ref="D36:D38"/>
    <mergeCell ref="D39:D41"/>
    <mergeCell ref="D42:D44"/>
    <mergeCell ref="D45:D47"/>
    <mergeCell ref="D21:D23"/>
    <mergeCell ref="D24:D26"/>
    <mergeCell ref="D27:D29"/>
    <mergeCell ref="D30:D32"/>
    <mergeCell ref="E6:E8"/>
    <mergeCell ref="E9:E11"/>
    <mergeCell ref="E12:E14"/>
    <mergeCell ref="E15:E17"/>
    <mergeCell ref="E18:E20"/>
    <mergeCell ref="E21:E23"/>
    <mergeCell ref="D6:D8"/>
    <mergeCell ref="D9:D11"/>
    <mergeCell ref="D12:D14"/>
    <mergeCell ref="D15:D17"/>
    <mergeCell ref="D18:D20"/>
    <mergeCell ref="E42:E44"/>
    <mergeCell ref="E45:E47"/>
    <mergeCell ref="E48:E50"/>
    <mergeCell ref="E51:E53"/>
    <mergeCell ref="E54:E56"/>
    <mergeCell ref="E24:E26"/>
    <mergeCell ref="E27:E29"/>
    <mergeCell ref="E30:E32"/>
    <mergeCell ref="E33:E35"/>
    <mergeCell ref="E36:E38"/>
    <mergeCell ref="E39:E41"/>
    <mergeCell ref="E96:E98"/>
    <mergeCell ref="E99:E101"/>
    <mergeCell ref="E102:E104"/>
    <mergeCell ref="E90:E92"/>
    <mergeCell ref="E93:E95"/>
    <mergeCell ref="E57:E59"/>
    <mergeCell ref="E60:E62"/>
    <mergeCell ref="E63:E65"/>
    <mergeCell ref="E66:E68"/>
    <mergeCell ref="E69:E71"/>
    <mergeCell ref="E72:E74"/>
    <mergeCell ref="E78:E80"/>
    <mergeCell ref="E81:E83"/>
    <mergeCell ref="E87:E89"/>
    <mergeCell ref="E75:E77"/>
  </mergeCells>
  <phoneticPr fontId="11"/>
  <pageMargins left="0.39370078740157483" right="0" top="0.55118110236220474" bottom="0.27559055118110237" header="0.15748031496062992" footer="0.11811023622047245"/>
  <pageSetup paperSize="9" scale="95" firstPageNumber="4294963191" pageOrder="overThenDown" orientation="portrait" r:id="rId1"/>
  <headerFooter alignWithMargins="0"/>
  <rowBreaks count="3" manualBreakCount="3">
    <brk id="41" max="16383" man="1"/>
    <brk id="77" max="16383" man="1"/>
    <brk id="113"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0"/>
  </sheetPr>
  <dimension ref="B1:AM137"/>
  <sheetViews>
    <sheetView zoomScaleNormal="100" workbookViewId="0">
      <selection activeCell="J3" sqref="J3"/>
    </sheetView>
  </sheetViews>
  <sheetFormatPr defaultColWidth="9" defaultRowHeight="22.5" customHeight="1" x14ac:dyDescent="0.15"/>
  <cols>
    <col min="1" max="1" width="2" style="1" customWidth="1"/>
    <col min="2" max="2" width="3.875" style="124" customWidth="1"/>
    <col min="3" max="3" width="4.5" style="1" customWidth="1"/>
    <col min="4" max="4" width="3.5" style="1" customWidth="1"/>
    <col min="5" max="5" width="8.875" style="39" customWidth="1"/>
    <col min="6" max="6" width="14.125" style="1" customWidth="1"/>
    <col min="7" max="7" width="6" style="1" customWidth="1"/>
    <col min="8" max="8" width="3" style="1" customWidth="1"/>
    <col min="9" max="9" width="6.25" style="1" hidden="1" customWidth="1"/>
    <col min="10" max="17" width="3.125" style="1" customWidth="1"/>
    <col min="18" max="18" width="5.625" style="1" customWidth="1"/>
    <col min="19" max="19" width="5.25" style="1" customWidth="1"/>
    <col min="20" max="20" width="5.125" style="1" customWidth="1"/>
    <col min="21" max="21" width="3.75" style="1" customWidth="1"/>
    <col min="22" max="22" width="6.25" style="131" customWidth="1"/>
    <col min="23" max="23" width="6.125" style="1" customWidth="1"/>
    <col min="24" max="24" width="11" style="1" customWidth="1"/>
    <col min="25" max="25" width="5.25" style="1" bestFit="1" customWidth="1"/>
    <col min="26" max="26" width="15.875" style="1" bestFit="1" customWidth="1"/>
    <col min="27" max="27" width="11" style="1" bestFit="1" customWidth="1"/>
    <col min="28" max="28" width="5.25" style="1" bestFit="1" customWidth="1"/>
    <col min="29" max="30" width="13.5" style="1" bestFit="1" customWidth="1"/>
    <col min="31" max="31" width="3.5" style="1" customWidth="1"/>
    <col min="32" max="32" width="2.75" style="1" customWidth="1"/>
    <col min="33" max="33" width="4.375" style="1" customWidth="1"/>
    <col min="34" max="34" width="4.25" style="1" customWidth="1"/>
    <col min="35" max="36" width="7.125" style="81" customWidth="1"/>
    <col min="37" max="37" width="7" style="81" customWidth="1"/>
    <col min="38" max="38" width="6.75" style="1" customWidth="1"/>
    <col min="39" max="39" width="12.25" style="1" customWidth="1"/>
    <col min="40" max="40" width="9" style="1" bestFit="1"/>
    <col min="41" max="16384" width="9" style="1"/>
  </cols>
  <sheetData>
    <row r="1" spans="2:39" ht="22.5" customHeight="1" x14ac:dyDescent="0.15">
      <c r="B1" s="104"/>
      <c r="C1" s="34" t="s">
        <v>123</v>
      </c>
      <c r="D1" s="34" t="s">
        <v>124</v>
      </c>
      <c r="E1" s="69" t="s">
        <v>125</v>
      </c>
      <c r="F1" s="310" t="s">
        <v>126</v>
      </c>
      <c r="G1" s="310" t="s">
        <v>127</v>
      </c>
      <c r="H1" s="70" t="s">
        <v>128</v>
      </c>
      <c r="I1" s="70" t="s">
        <v>362</v>
      </c>
      <c r="J1" s="309" t="s">
        <v>363</v>
      </c>
      <c r="K1" s="310"/>
      <c r="L1" s="310"/>
      <c r="M1" s="310"/>
      <c r="N1" s="310" t="s">
        <v>364</v>
      </c>
      <c r="O1" s="310"/>
      <c r="P1" s="310"/>
      <c r="Q1" s="310"/>
      <c r="R1" s="34" t="s">
        <v>365</v>
      </c>
      <c r="S1" s="34" t="s">
        <v>366</v>
      </c>
      <c r="T1" s="34" t="s">
        <v>365</v>
      </c>
      <c r="U1" s="34" t="s">
        <v>129</v>
      </c>
      <c r="V1" s="34" t="s">
        <v>366</v>
      </c>
      <c r="W1" s="34" t="s">
        <v>366</v>
      </c>
      <c r="AC1" s="1">
        <f>COUNTA(AC3:AC137)-COUNTIF(AC3:AC137,"-")</f>
        <v>20</v>
      </c>
      <c r="AD1" s="1">
        <f>COUNTA(AD3:AD137)-COUNTIF(AD3:AD137,"-")</f>
        <v>11</v>
      </c>
      <c r="AI1" s="91" t="s">
        <v>367</v>
      </c>
    </row>
    <row r="2" spans="2:39" s="39" customFormat="1" ht="22.5" customHeight="1" x14ac:dyDescent="0.15">
      <c r="B2" s="105"/>
      <c r="C2" s="54" t="s">
        <v>129</v>
      </c>
      <c r="D2" s="54" t="s">
        <v>130</v>
      </c>
      <c r="E2" s="54" t="s">
        <v>131</v>
      </c>
      <c r="F2" s="311"/>
      <c r="G2" s="311"/>
      <c r="H2" s="76" t="s">
        <v>132</v>
      </c>
      <c r="I2" s="76" t="s">
        <v>368</v>
      </c>
      <c r="J2" s="77">
        <v>1</v>
      </c>
      <c r="K2" s="78">
        <v>2</v>
      </c>
      <c r="L2" s="78">
        <v>3</v>
      </c>
      <c r="M2" s="74">
        <v>4</v>
      </c>
      <c r="N2" s="75">
        <v>1</v>
      </c>
      <c r="O2" s="78">
        <v>2</v>
      </c>
      <c r="P2" s="78">
        <v>3</v>
      </c>
      <c r="Q2" s="74">
        <v>4</v>
      </c>
      <c r="R2" s="54" t="s">
        <v>369</v>
      </c>
      <c r="S2" s="54" t="s">
        <v>369</v>
      </c>
      <c r="T2" s="54" t="s">
        <v>370</v>
      </c>
      <c r="U2" s="54" t="s">
        <v>371</v>
      </c>
      <c r="V2" s="54" t="s">
        <v>372</v>
      </c>
      <c r="W2" s="54" t="s">
        <v>373</v>
      </c>
      <c r="Y2" s="39" t="s">
        <v>374</v>
      </c>
      <c r="Z2" s="39" t="s">
        <v>375</v>
      </c>
      <c r="AA2" s="39" t="s">
        <v>376</v>
      </c>
      <c r="AB2" s="39" t="s">
        <v>377</v>
      </c>
      <c r="AC2" s="39" t="s">
        <v>378</v>
      </c>
      <c r="AD2" s="39" t="s">
        <v>379</v>
      </c>
      <c r="AI2" s="82" t="s">
        <v>380</v>
      </c>
      <c r="AJ2" s="82" t="s">
        <v>381</v>
      </c>
      <c r="AK2" s="82" t="s">
        <v>382</v>
      </c>
      <c r="AL2" s="39" t="s">
        <v>374</v>
      </c>
      <c r="AM2" s="39" t="s">
        <v>375</v>
      </c>
    </row>
    <row r="3" spans="2:39" ht="22.5" customHeight="1" x14ac:dyDescent="0.15">
      <c r="B3" s="104"/>
      <c r="C3" s="2"/>
      <c r="D3" s="306" t="str">
        <f>IF(立順表!D6="","",立順表!D6)</f>
        <v>富山</v>
      </c>
      <c r="E3" s="306" t="str">
        <f>IF(立順表!E6="","",立順表!E6)</f>
        <v>富山Ａ</v>
      </c>
      <c r="F3" s="101" t="str">
        <f>IF(立順表!F6="","",立順表!F6)</f>
        <v>水島　俊雄</v>
      </c>
      <c r="G3" s="9" t="str">
        <f>IF(立順表!G6="","",立順表!G6)</f>
        <v>弐</v>
      </c>
      <c r="H3" s="9" t="str">
        <f>IF(立順表!H6="","",立順表!H6)</f>
        <v>男</v>
      </c>
      <c r="I3" s="107" t="e">
        <f>IF(立順表!#REF!="","",立順表!#REF!)</f>
        <v>#REF!</v>
      </c>
      <c r="J3" s="24" t="s">
        <v>383</v>
      </c>
      <c r="K3" s="7" t="s">
        <v>384</v>
      </c>
      <c r="L3" s="7" t="s">
        <v>383</v>
      </c>
      <c r="M3" s="23" t="s">
        <v>384</v>
      </c>
      <c r="N3" s="3" t="s">
        <v>384</v>
      </c>
      <c r="O3" s="7" t="s">
        <v>384</v>
      </c>
      <c r="P3" s="7" t="s">
        <v>383</v>
      </c>
      <c r="Q3" s="4" t="s">
        <v>384</v>
      </c>
      <c r="R3" s="9">
        <f>IF(J3="","",COUNTIF(J3:Q3,"○"))</f>
        <v>3</v>
      </c>
      <c r="S3" s="34"/>
      <c r="T3" s="24" t="str">
        <f>IF(J3="","",IF(R3&gt;=6,"☆",""))</f>
        <v/>
      </c>
      <c r="U3" s="34"/>
      <c r="V3" s="71"/>
      <c r="W3" s="34"/>
      <c r="X3" s="44"/>
      <c r="Y3" s="1" t="str">
        <f>D3</f>
        <v>富山</v>
      </c>
      <c r="Z3" s="39" t="str">
        <f>E3</f>
        <v>富山Ａ</v>
      </c>
      <c r="AA3" s="39" t="s">
        <v>385</v>
      </c>
      <c r="AB3" s="39" t="s">
        <v>145</v>
      </c>
      <c r="AC3" s="1" t="str">
        <f>IF(AND($H3="男",$T3="☆"),ROW(),"-")</f>
        <v>-</v>
      </c>
      <c r="AD3" s="1" t="str">
        <f>IF(AND($H3="女",$T3="☆"),ROW(),"-")</f>
        <v>-</v>
      </c>
      <c r="AG3" s="1">
        <v>1</v>
      </c>
      <c r="AI3" s="132">
        <f>SMALL($AE$3:$AE$137,$AG3)</f>
        <v>1.0669999999999999</v>
      </c>
      <c r="AJ3" s="133">
        <f>INDEX($S$3:$S$137,MATCH($AI3,$AE$3:$AE$137,0))</f>
        <v>21</v>
      </c>
      <c r="AK3" s="134">
        <f>INDEX($C$3:$C$137,MATCH($AI3,$AE$3:$AE$137,0))</f>
        <v>22</v>
      </c>
      <c r="AL3" s="134" t="str">
        <f>INDEX($Y$3:$Y$137,MATCH($AI3,$AE$3:$AE$137,0))</f>
        <v>石川</v>
      </c>
      <c r="AM3" s="134" t="str">
        <f>INDEX($Z$3:$Z$137,MATCH($AI3,$AE$3:$AE$137,0))</f>
        <v>全石川Ａ</v>
      </c>
    </row>
    <row r="4" spans="2:39" ht="22.5" customHeight="1" x14ac:dyDescent="0.15">
      <c r="B4" s="106"/>
      <c r="C4" s="33">
        <v>1</v>
      </c>
      <c r="D4" s="307"/>
      <c r="E4" s="307"/>
      <c r="F4" s="102" t="str">
        <f>IF(立順表!F7="","",立順表!F7)</f>
        <v>鳥居　一郎</v>
      </c>
      <c r="G4" s="13" t="str">
        <f>IF(立順表!G7="","",立順表!G7)</f>
        <v>参</v>
      </c>
      <c r="H4" s="13" t="str">
        <f>IF(立順表!H7="","",立順表!H7)</f>
        <v>男</v>
      </c>
      <c r="I4" s="108" t="e">
        <f>IF(立順表!#REF!="","",立順表!#REF!)</f>
        <v>#REF!</v>
      </c>
      <c r="J4" s="8" t="s">
        <v>383</v>
      </c>
      <c r="K4" s="5" t="s">
        <v>384</v>
      </c>
      <c r="L4" s="5" t="s">
        <v>384</v>
      </c>
      <c r="M4" s="6" t="s">
        <v>383</v>
      </c>
      <c r="N4" s="11" t="s">
        <v>383</v>
      </c>
      <c r="O4" s="5" t="s">
        <v>383</v>
      </c>
      <c r="P4" s="5" t="s">
        <v>383</v>
      </c>
      <c r="Q4" s="12" t="s">
        <v>384</v>
      </c>
      <c r="R4" s="13">
        <f t="shared" ref="R4:R34" si="0">IF(J4="","",COUNTIF(J4:Q4,"○"))</f>
        <v>5</v>
      </c>
      <c r="S4" s="10">
        <f>IF(R3="","",SUM(R3:R5))</f>
        <v>10</v>
      </c>
      <c r="T4" s="8" t="str">
        <f t="shared" ref="T4:T34" si="1">IF(J4="","",IF(R4&gt;=6,"☆",""))</f>
        <v/>
      </c>
      <c r="U4" s="10">
        <f>IF(S4="","",RANK(S4,$S$4:$S$137))</f>
        <v>28</v>
      </c>
      <c r="V4" s="72"/>
      <c r="W4" s="10" t="str">
        <f>IF(U4&lt;9,"☆","")</f>
        <v/>
      </c>
      <c r="Y4" s="1" t="str">
        <f>D3</f>
        <v>富山</v>
      </c>
      <c r="Z4" s="39" t="str">
        <f>E3</f>
        <v>富山Ａ</v>
      </c>
      <c r="AA4" s="39" t="s">
        <v>386</v>
      </c>
      <c r="AB4" s="39" t="s">
        <v>160</v>
      </c>
      <c r="AC4" s="1" t="str">
        <f t="shared" ref="AC4:AC67" si="2">IF(AND($H4="男",$T4="☆"),ROW(),"-")</f>
        <v>-</v>
      </c>
      <c r="AD4" s="1" t="str">
        <f t="shared" ref="AD4:AD67" si="3">IF(AND($H4="女",$T4="☆"),ROW(),"-")</f>
        <v>-</v>
      </c>
      <c r="AE4" s="1">
        <f>U4+ROW()*0.001</f>
        <v>28.004000000000001</v>
      </c>
      <c r="AG4" s="1">
        <v>2</v>
      </c>
      <c r="AI4" s="132">
        <f t="shared" ref="AI4:AI47" si="4">SMALL($AE$3:$AE$137,$AG4)</f>
        <v>2.1059999999999999</v>
      </c>
      <c r="AJ4" s="133">
        <f t="shared" ref="AJ4:AJ47" si="5">INDEX($S$3:$S$137,MATCH($AI4,$AE$3:$AE$137,0))</f>
        <v>20</v>
      </c>
      <c r="AK4" s="134">
        <f t="shared" ref="AK4:AK47" si="6">INDEX($C$3:$C$137,MATCH($AI4,$AE$3:$AE$137,0))</f>
        <v>35</v>
      </c>
      <c r="AL4" s="134" t="str">
        <f t="shared" ref="AL4:AL47" si="7">INDEX($Y$3:$Y$137,MATCH($AI4,$AE$3:$AE$137,0))</f>
        <v>石川</v>
      </c>
      <c r="AM4" s="134" t="str">
        <f t="shared" ref="AM4:AM47" si="8">INDEX($Z$3:$Z$137,MATCH($AI4,$AE$3:$AE$137,0))</f>
        <v>全石川Ｃ</v>
      </c>
    </row>
    <row r="5" spans="2:39" ht="22.5" customHeight="1" x14ac:dyDescent="0.15">
      <c r="B5" s="106"/>
      <c r="C5" s="14"/>
      <c r="D5" s="308"/>
      <c r="E5" s="308"/>
      <c r="F5" s="103" t="str">
        <f>IF(立順表!F8="","",立順表!F8)</f>
        <v>渡辺　一朗</v>
      </c>
      <c r="G5" s="22" t="str">
        <f>IF(立順表!G8="","",立順表!G8)</f>
        <v>五</v>
      </c>
      <c r="H5" s="22" t="str">
        <f>IF(立順表!H8="","",立順表!H8)</f>
        <v>男</v>
      </c>
      <c r="I5" s="109" t="e">
        <f>IF(立順表!#REF!="","",立順表!#REF!)</f>
        <v>#REF!</v>
      </c>
      <c r="J5" s="27" t="s">
        <v>384</v>
      </c>
      <c r="K5" s="25" t="s">
        <v>384</v>
      </c>
      <c r="L5" s="17" t="s">
        <v>384</v>
      </c>
      <c r="M5" s="18" t="s">
        <v>383</v>
      </c>
      <c r="N5" s="19" t="s">
        <v>384</v>
      </c>
      <c r="O5" s="17" t="s">
        <v>384</v>
      </c>
      <c r="P5" s="17" t="s">
        <v>384</v>
      </c>
      <c r="Q5" s="20" t="s">
        <v>383</v>
      </c>
      <c r="R5" s="22">
        <f t="shared" si="0"/>
        <v>2</v>
      </c>
      <c r="S5" s="36"/>
      <c r="T5" s="21" t="str">
        <f t="shared" si="1"/>
        <v/>
      </c>
      <c r="U5" s="36"/>
      <c r="V5" s="73"/>
      <c r="W5" s="36"/>
      <c r="Y5" s="1" t="str">
        <f>D3</f>
        <v>富山</v>
      </c>
      <c r="Z5" s="39" t="str">
        <f>E3</f>
        <v>富山Ａ</v>
      </c>
      <c r="AA5" s="39" t="s">
        <v>387</v>
      </c>
      <c r="AB5" s="39" t="s">
        <v>179</v>
      </c>
      <c r="AC5" s="1" t="str">
        <f t="shared" si="2"/>
        <v>-</v>
      </c>
      <c r="AD5" s="1" t="str">
        <f t="shared" si="3"/>
        <v>-</v>
      </c>
      <c r="AG5" s="1">
        <v>3</v>
      </c>
      <c r="AI5" s="132">
        <f t="shared" si="4"/>
        <v>3.0219999999999998</v>
      </c>
      <c r="AJ5" s="133">
        <f t="shared" si="5"/>
        <v>19</v>
      </c>
      <c r="AK5" s="134">
        <f t="shared" si="6"/>
        <v>7</v>
      </c>
      <c r="AL5" s="134" t="str">
        <f t="shared" si="7"/>
        <v>福井</v>
      </c>
      <c r="AM5" s="134" t="str">
        <f t="shared" si="8"/>
        <v>全福井Ａ</v>
      </c>
    </row>
    <row r="6" spans="2:39" ht="22.5" customHeight="1" x14ac:dyDescent="0.15">
      <c r="B6" s="106"/>
      <c r="C6" s="2"/>
      <c r="D6" s="306" t="str">
        <f>IF(立順表!D9="","",立順表!D9)</f>
        <v>福井</v>
      </c>
      <c r="E6" s="306" t="str">
        <f>IF(立順表!E9="","",立順表!E9)</f>
        <v>全福井Ｄ</v>
      </c>
      <c r="F6" s="101" t="str">
        <f>IF(立順表!F9="","",立順表!F9)</f>
        <v>中澤　琴乃</v>
      </c>
      <c r="G6" s="9" t="str">
        <f>IF(立順表!G9="","",立順表!G9)</f>
        <v>弐</v>
      </c>
      <c r="H6" s="9" t="str">
        <f>IF(立順表!H9="","",立順表!H9)</f>
        <v>女</v>
      </c>
      <c r="I6" s="107" t="e">
        <f>IF(立順表!#REF!="","",立順表!#REF!)</f>
        <v>#REF!</v>
      </c>
      <c r="J6" s="24" t="s">
        <v>384</v>
      </c>
      <c r="K6" s="7" t="s">
        <v>383</v>
      </c>
      <c r="L6" s="7" t="s">
        <v>383</v>
      </c>
      <c r="M6" s="23" t="s">
        <v>383</v>
      </c>
      <c r="N6" s="3" t="s">
        <v>383</v>
      </c>
      <c r="O6" s="7" t="s">
        <v>383</v>
      </c>
      <c r="P6" s="7" t="s">
        <v>383</v>
      </c>
      <c r="Q6" s="4" t="s">
        <v>384</v>
      </c>
      <c r="R6" s="9">
        <f t="shared" si="0"/>
        <v>6</v>
      </c>
      <c r="S6" s="10"/>
      <c r="T6" s="24" t="str">
        <f t="shared" si="1"/>
        <v>☆</v>
      </c>
      <c r="U6" s="34"/>
      <c r="V6" s="71"/>
      <c r="W6" s="34"/>
      <c r="Y6" s="1" t="str">
        <f>D6</f>
        <v>福井</v>
      </c>
      <c r="Z6" s="39" t="str">
        <f>E6</f>
        <v>全福井Ｄ</v>
      </c>
      <c r="AA6" s="39" t="s">
        <v>388</v>
      </c>
      <c r="AB6" s="39" t="s">
        <v>145</v>
      </c>
      <c r="AC6" s="1" t="str">
        <f t="shared" si="2"/>
        <v>-</v>
      </c>
      <c r="AD6" s="1">
        <f t="shared" si="3"/>
        <v>6</v>
      </c>
      <c r="AG6" s="1">
        <v>4</v>
      </c>
      <c r="AI6" s="132">
        <f t="shared" si="4"/>
        <v>4.1239999999999997</v>
      </c>
      <c r="AJ6" s="133">
        <f t="shared" si="5"/>
        <v>18</v>
      </c>
      <c r="AK6" s="134">
        <f t="shared" si="6"/>
        <v>41</v>
      </c>
      <c r="AL6" s="134" t="str">
        <f t="shared" si="7"/>
        <v>石川</v>
      </c>
      <c r="AM6" s="134" t="str">
        <f t="shared" si="8"/>
        <v>全石川Ｂ</v>
      </c>
    </row>
    <row r="7" spans="2:39" ht="22.5" customHeight="1" x14ac:dyDescent="0.15">
      <c r="B7" s="106">
        <v>1</v>
      </c>
      <c r="C7" s="33">
        <v>2</v>
      </c>
      <c r="D7" s="307"/>
      <c r="E7" s="307"/>
      <c r="F7" s="102" t="str">
        <f>IF(立順表!F10="","",立順表!F10)</f>
        <v>右原　奈美</v>
      </c>
      <c r="G7" s="13" t="str">
        <f>IF(立順表!G10="","",立順表!G10)</f>
        <v>弐</v>
      </c>
      <c r="H7" s="13" t="str">
        <f>IF(立順表!H10="","",立順表!H10)</f>
        <v>女</v>
      </c>
      <c r="I7" s="108" t="e">
        <f>IF(立順表!#REF!="","",立順表!#REF!)</f>
        <v>#REF!</v>
      </c>
      <c r="J7" s="8" t="s">
        <v>383</v>
      </c>
      <c r="K7" s="5" t="s">
        <v>383</v>
      </c>
      <c r="L7" s="5" t="s">
        <v>383</v>
      </c>
      <c r="M7" s="6" t="s">
        <v>383</v>
      </c>
      <c r="N7" s="11" t="s">
        <v>384</v>
      </c>
      <c r="O7" s="5" t="s">
        <v>384</v>
      </c>
      <c r="P7" s="5" t="s">
        <v>383</v>
      </c>
      <c r="Q7" s="12" t="s">
        <v>383</v>
      </c>
      <c r="R7" s="13">
        <f t="shared" si="0"/>
        <v>6</v>
      </c>
      <c r="S7" s="10">
        <f>IF(R6="","",SUM(R6:R8))</f>
        <v>15</v>
      </c>
      <c r="T7" s="8" t="str">
        <f t="shared" si="1"/>
        <v>☆</v>
      </c>
      <c r="U7" s="10">
        <f>IF(S7="","",RANK(S7,$S$4:$S$137))</f>
        <v>8</v>
      </c>
      <c r="V7" s="72"/>
      <c r="W7" s="10" t="str">
        <f>IF(U7&lt;9,"☆","")</f>
        <v>☆</v>
      </c>
      <c r="Y7" s="1" t="str">
        <f>D6</f>
        <v>福井</v>
      </c>
      <c r="Z7" s="39" t="str">
        <f>E6</f>
        <v>全福井Ｄ</v>
      </c>
      <c r="AA7" s="39" t="s">
        <v>389</v>
      </c>
      <c r="AB7" s="39" t="s">
        <v>196</v>
      </c>
      <c r="AC7" s="1" t="str">
        <f t="shared" si="2"/>
        <v>-</v>
      </c>
      <c r="AD7" s="1">
        <f t="shared" si="3"/>
        <v>7</v>
      </c>
      <c r="AE7" s="1">
        <f>U7+ROW()*0.001</f>
        <v>8.0069999999999997</v>
      </c>
      <c r="AG7" s="1">
        <v>5</v>
      </c>
      <c r="AI7" s="132">
        <f t="shared" si="4"/>
        <v>5.0490000000000004</v>
      </c>
      <c r="AJ7" s="133">
        <f t="shared" si="5"/>
        <v>17</v>
      </c>
      <c r="AK7" s="134">
        <f t="shared" si="6"/>
        <v>16</v>
      </c>
      <c r="AL7" s="134" t="str">
        <f t="shared" si="7"/>
        <v>富山</v>
      </c>
      <c r="AM7" s="134" t="str">
        <f t="shared" si="8"/>
        <v>全富山Ｂ</v>
      </c>
    </row>
    <row r="8" spans="2:39" ht="22.5" customHeight="1" x14ac:dyDescent="0.15">
      <c r="B8" s="106"/>
      <c r="C8" s="14"/>
      <c r="D8" s="308"/>
      <c r="E8" s="308"/>
      <c r="F8" s="103" t="str">
        <f>IF(立順表!F11="","",立順表!F11)</f>
        <v>品川　麻衣</v>
      </c>
      <c r="G8" s="22" t="str">
        <f>IF(立順表!G11="","",立順表!G11)</f>
        <v>四</v>
      </c>
      <c r="H8" s="22" t="str">
        <f>IF(立順表!H11="","",立順表!H11)</f>
        <v>女</v>
      </c>
      <c r="I8" s="109" t="e">
        <f>IF(立順表!#REF!="","",立順表!#REF!)</f>
        <v>#REF!</v>
      </c>
      <c r="J8" s="15" t="s">
        <v>384</v>
      </c>
      <c r="K8" s="25" t="s">
        <v>383</v>
      </c>
      <c r="L8" s="25" t="s">
        <v>384</v>
      </c>
      <c r="M8" s="26" t="s">
        <v>383</v>
      </c>
      <c r="N8" s="15" t="s">
        <v>384</v>
      </c>
      <c r="O8" s="25" t="s">
        <v>383</v>
      </c>
      <c r="P8" s="25" t="s">
        <v>384</v>
      </c>
      <c r="Q8" s="16" t="s">
        <v>384</v>
      </c>
      <c r="R8" s="22">
        <f t="shared" si="0"/>
        <v>3</v>
      </c>
      <c r="S8" s="36"/>
      <c r="T8" s="27" t="str">
        <f t="shared" si="1"/>
        <v/>
      </c>
      <c r="U8" s="36"/>
      <c r="V8" s="73"/>
      <c r="W8" s="36"/>
      <c r="Y8" s="1" t="str">
        <f>D6</f>
        <v>福井</v>
      </c>
      <c r="Z8" s="39" t="str">
        <f>E6</f>
        <v>全福井Ｄ</v>
      </c>
      <c r="AA8" s="39" t="s">
        <v>390</v>
      </c>
      <c r="AB8" s="39" t="s">
        <v>149</v>
      </c>
      <c r="AC8" s="1" t="str">
        <f t="shared" si="2"/>
        <v>-</v>
      </c>
      <c r="AD8" s="1" t="str">
        <f t="shared" si="3"/>
        <v>-</v>
      </c>
      <c r="AG8" s="1">
        <v>6</v>
      </c>
      <c r="AI8" s="132">
        <f t="shared" si="4"/>
        <v>5.0730000000000004</v>
      </c>
      <c r="AJ8" s="133">
        <f t="shared" si="5"/>
        <v>17</v>
      </c>
      <c r="AK8" s="134">
        <f t="shared" si="6"/>
        <v>24</v>
      </c>
      <c r="AL8" s="134" t="str">
        <f t="shared" si="7"/>
        <v>富山</v>
      </c>
      <c r="AM8" s="134" t="str">
        <f t="shared" si="8"/>
        <v>全富山Ｆ</v>
      </c>
    </row>
    <row r="9" spans="2:39" ht="22.5" customHeight="1" x14ac:dyDescent="0.15">
      <c r="B9" s="106"/>
      <c r="C9" s="2"/>
      <c r="D9" s="306" t="str">
        <f>IF(立順表!D12="","",立順表!D12)</f>
        <v>富山</v>
      </c>
      <c r="E9" s="306" t="str">
        <f>IF(立順表!E12="","",立順表!E12)</f>
        <v>高岡Ｅ</v>
      </c>
      <c r="F9" s="101" t="str">
        <f>IF(立順表!F12="","",立順表!F12)</f>
        <v>村中　順子</v>
      </c>
      <c r="G9" s="9" t="str">
        <f>IF(立順表!G12="","",立順表!G12)</f>
        <v>四</v>
      </c>
      <c r="H9" s="9" t="str">
        <f>IF(立順表!H12="","",立順表!H12)</f>
        <v>女</v>
      </c>
      <c r="I9" s="107" t="e">
        <f>IF(立順表!#REF!="","",立順表!#REF!)</f>
        <v>#REF!</v>
      </c>
      <c r="J9" s="32" t="s">
        <v>383</v>
      </c>
      <c r="K9" s="28" t="s">
        <v>384</v>
      </c>
      <c r="L9" s="28" t="s">
        <v>383</v>
      </c>
      <c r="M9" s="29" t="s">
        <v>384</v>
      </c>
      <c r="N9" s="30" t="s">
        <v>384</v>
      </c>
      <c r="O9" s="28" t="s">
        <v>383</v>
      </c>
      <c r="P9" s="28" t="s">
        <v>384</v>
      </c>
      <c r="Q9" s="31" t="s">
        <v>384</v>
      </c>
      <c r="R9" s="9">
        <f t="shared" si="0"/>
        <v>3</v>
      </c>
      <c r="S9" s="10"/>
      <c r="T9" s="32" t="str">
        <f t="shared" si="1"/>
        <v/>
      </c>
      <c r="U9" s="34"/>
      <c r="V9" s="71"/>
      <c r="W9" s="34"/>
      <c r="Y9" s="1" t="str">
        <f>D9</f>
        <v>富山</v>
      </c>
      <c r="Z9" s="39" t="str">
        <f>E9</f>
        <v>高岡Ｅ</v>
      </c>
      <c r="AA9" s="39" t="s">
        <v>391</v>
      </c>
      <c r="AB9" s="39" t="s">
        <v>149</v>
      </c>
      <c r="AC9" s="1" t="str">
        <f t="shared" si="2"/>
        <v>-</v>
      </c>
      <c r="AD9" s="1" t="str">
        <f t="shared" si="3"/>
        <v>-</v>
      </c>
      <c r="AG9" s="1">
        <v>7</v>
      </c>
      <c r="AI9" s="81">
        <f t="shared" si="4"/>
        <v>7.1120000000000001</v>
      </c>
      <c r="AJ9" s="130">
        <f t="shared" si="5"/>
        <v>16</v>
      </c>
      <c r="AK9" s="1">
        <f t="shared" si="6"/>
        <v>37</v>
      </c>
      <c r="AL9" s="1" t="str">
        <f t="shared" si="7"/>
        <v>石川</v>
      </c>
      <c r="AM9" s="1" t="str">
        <f t="shared" si="8"/>
        <v>全石川Ｉ</v>
      </c>
    </row>
    <row r="10" spans="2:39" ht="22.5" customHeight="1" x14ac:dyDescent="0.15">
      <c r="B10" s="106"/>
      <c r="C10" s="33">
        <v>3</v>
      </c>
      <c r="D10" s="307"/>
      <c r="E10" s="307"/>
      <c r="F10" s="102" t="str">
        <f>IF(立順表!F13="","",立順表!F13)</f>
        <v>吉田　弘美</v>
      </c>
      <c r="G10" s="13" t="str">
        <f>IF(立順表!G13="","",立順表!G13)</f>
        <v>参</v>
      </c>
      <c r="H10" s="13" t="str">
        <f>IF(立順表!H13="","",立順表!H13)</f>
        <v>女</v>
      </c>
      <c r="I10" s="108" t="e">
        <f>IF(立順表!#REF!="","",立順表!#REF!)</f>
        <v>#REF!</v>
      </c>
      <c r="J10" s="8" t="s">
        <v>383</v>
      </c>
      <c r="K10" s="5" t="s">
        <v>384</v>
      </c>
      <c r="L10" s="5" t="s">
        <v>384</v>
      </c>
      <c r="M10" s="6" t="s">
        <v>383</v>
      </c>
      <c r="N10" s="11" t="s">
        <v>384</v>
      </c>
      <c r="O10" s="5" t="s">
        <v>383</v>
      </c>
      <c r="P10" s="5" t="s">
        <v>384</v>
      </c>
      <c r="Q10" s="12" t="s">
        <v>384</v>
      </c>
      <c r="R10" s="13">
        <f t="shared" si="0"/>
        <v>3</v>
      </c>
      <c r="S10" s="10">
        <f>IF(R9="","",SUM(R9:R11))</f>
        <v>12</v>
      </c>
      <c r="T10" s="8" t="str">
        <f t="shared" si="1"/>
        <v/>
      </c>
      <c r="U10" s="10">
        <f>IF(S10="","",RANK(S10,$S$4:$S$137))</f>
        <v>16</v>
      </c>
      <c r="V10" s="72"/>
      <c r="W10" s="10" t="str">
        <f>IF(U10&lt;9,"☆","")</f>
        <v/>
      </c>
      <c r="Y10" s="1" t="str">
        <f>D9</f>
        <v>富山</v>
      </c>
      <c r="Z10" s="39" t="str">
        <f>E9</f>
        <v>高岡Ｅ</v>
      </c>
      <c r="AA10" s="39" t="s">
        <v>392</v>
      </c>
      <c r="AB10" s="39" t="s">
        <v>160</v>
      </c>
      <c r="AC10" s="1" t="str">
        <f t="shared" si="2"/>
        <v>-</v>
      </c>
      <c r="AD10" s="1" t="str">
        <f t="shared" si="3"/>
        <v>-</v>
      </c>
      <c r="AE10" s="1">
        <f>U10+ROW()*0.001</f>
        <v>16.010000000000002</v>
      </c>
      <c r="AG10" s="1">
        <v>8</v>
      </c>
      <c r="AI10" s="81">
        <f t="shared" si="4"/>
        <v>8.0069999999999997</v>
      </c>
      <c r="AJ10" s="130">
        <f t="shared" si="5"/>
        <v>15</v>
      </c>
      <c r="AK10" s="1">
        <f t="shared" si="6"/>
        <v>2</v>
      </c>
      <c r="AL10" s="1" t="str">
        <f t="shared" si="7"/>
        <v>福井</v>
      </c>
      <c r="AM10" s="1" t="str">
        <f t="shared" si="8"/>
        <v>全福井Ｄ</v>
      </c>
    </row>
    <row r="11" spans="2:39" ht="22.5" customHeight="1" x14ac:dyDescent="0.15">
      <c r="B11" s="105"/>
      <c r="C11" s="14"/>
      <c r="D11" s="308"/>
      <c r="E11" s="308"/>
      <c r="F11" s="103" t="str">
        <f>IF(立順表!F14="","",立順表!F14)</f>
        <v>川口　幸子</v>
      </c>
      <c r="G11" s="22" t="str">
        <f>IF(立順表!G14="","",立順表!G14)</f>
        <v>四</v>
      </c>
      <c r="H11" s="22" t="str">
        <f>IF(立順表!H14="","",立順表!H14)</f>
        <v>女</v>
      </c>
      <c r="I11" s="109" t="e">
        <f>IF(立順表!#REF!="","",立順表!#REF!)</f>
        <v>#REF!</v>
      </c>
      <c r="J11" s="27" t="s">
        <v>384</v>
      </c>
      <c r="K11" s="25" t="s">
        <v>383</v>
      </c>
      <c r="L11" s="17" t="s">
        <v>383</v>
      </c>
      <c r="M11" s="18" t="s">
        <v>383</v>
      </c>
      <c r="N11" s="19" t="s">
        <v>384</v>
      </c>
      <c r="O11" s="17" t="s">
        <v>383</v>
      </c>
      <c r="P11" s="17" t="s">
        <v>383</v>
      </c>
      <c r="Q11" s="20" t="s">
        <v>383</v>
      </c>
      <c r="R11" s="22">
        <f t="shared" si="0"/>
        <v>6</v>
      </c>
      <c r="S11" s="36"/>
      <c r="T11" s="21" t="str">
        <f t="shared" si="1"/>
        <v>☆</v>
      </c>
      <c r="U11" s="36"/>
      <c r="V11" s="73"/>
      <c r="W11" s="36"/>
      <c r="Y11" s="1" t="str">
        <f>D9</f>
        <v>富山</v>
      </c>
      <c r="Z11" s="39" t="str">
        <f>E9</f>
        <v>高岡Ｅ</v>
      </c>
      <c r="AA11" s="39" t="s">
        <v>393</v>
      </c>
      <c r="AB11" s="39" t="s">
        <v>149</v>
      </c>
      <c r="AC11" s="1" t="str">
        <f t="shared" si="2"/>
        <v>-</v>
      </c>
      <c r="AD11" s="1">
        <f t="shared" si="3"/>
        <v>11</v>
      </c>
      <c r="AG11" s="1">
        <v>9</v>
      </c>
      <c r="AI11" s="81">
        <f t="shared" si="4"/>
        <v>9.0370000000000008</v>
      </c>
      <c r="AJ11" s="130">
        <f t="shared" si="5"/>
        <v>14</v>
      </c>
      <c r="AK11" s="1">
        <f t="shared" si="6"/>
        <v>12</v>
      </c>
      <c r="AL11" s="1" t="str">
        <f t="shared" si="7"/>
        <v>富山</v>
      </c>
      <c r="AM11" s="1" t="str">
        <f t="shared" si="8"/>
        <v>小矢部</v>
      </c>
    </row>
    <row r="12" spans="2:39" ht="22.5" customHeight="1" x14ac:dyDescent="0.15">
      <c r="B12" s="104"/>
      <c r="C12" s="2"/>
      <c r="D12" s="306" t="str">
        <f>IF(立順表!D15="","",立順表!D15)</f>
        <v>石川</v>
      </c>
      <c r="E12" s="306" t="str">
        <f>IF(立順表!E15="","",立順表!E15)</f>
        <v>全石川Ｄ</v>
      </c>
      <c r="F12" s="101" t="str">
        <f>IF(立順表!F15="","",立順表!F15)</f>
        <v>樋口　香里</v>
      </c>
      <c r="G12" s="9" t="str">
        <f>IF(立順表!G15="","",立順表!G15)</f>
        <v>四</v>
      </c>
      <c r="H12" s="9" t="str">
        <f>IF(立順表!H15="","",立順表!H15)</f>
        <v>女</v>
      </c>
      <c r="I12" s="107" t="e">
        <f>IF(立順表!#REF!="","",立順表!#REF!)</f>
        <v>#REF!</v>
      </c>
      <c r="J12" s="24" t="s">
        <v>384</v>
      </c>
      <c r="K12" s="7" t="s">
        <v>384</v>
      </c>
      <c r="L12" s="7" t="s">
        <v>383</v>
      </c>
      <c r="M12" s="23" t="s">
        <v>384</v>
      </c>
      <c r="N12" s="3" t="s">
        <v>384</v>
      </c>
      <c r="O12" s="7" t="s">
        <v>383</v>
      </c>
      <c r="P12" s="7" t="s">
        <v>383</v>
      </c>
      <c r="Q12" s="4" t="s">
        <v>384</v>
      </c>
      <c r="R12" s="9">
        <f t="shared" si="0"/>
        <v>3</v>
      </c>
      <c r="S12" s="10"/>
      <c r="T12" s="24" t="str">
        <f t="shared" si="1"/>
        <v/>
      </c>
      <c r="U12" s="34"/>
      <c r="V12" s="71"/>
      <c r="W12" s="34"/>
      <c r="Y12" s="1" t="str">
        <f>D12</f>
        <v>石川</v>
      </c>
      <c r="Z12" s="39" t="str">
        <f>E12</f>
        <v>全石川Ｄ</v>
      </c>
      <c r="AA12" s="39" t="s">
        <v>394</v>
      </c>
      <c r="AB12" s="39" t="s">
        <v>149</v>
      </c>
      <c r="AC12" s="1" t="str">
        <f t="shared" si="2"/>
        <v>-</v>
      </c>
      <c r="AD12" s="1" t="str">
        <f t="shared" si="3"/>
        <v>-</v>
      </c>
      <c r="AG12" s="1">
        <v>10</v>
      </c>
      <c r="AI12" s="81">
        <f t="shared" si="4"/>
        <v>9.0909999999999993</v>
      </c>
      <c r="AJ12" s="130">
        <f t="shared" si="5"/>
        <v>14</v>
      </c>
      <c r="AK12" s="1">
        <f t="shared" si="6"/>
        <v>30</v>
      </c>
      <c r="AL12" s="1" t="str">
        <f t="shared" si="7"/>
        <v>石川</v>
      </c>
      <c r="AM12" s="1" t="str">
        <f t="shared" si="8"/>
        <v>全石川Ｊ</v>
      </c>
    </row>
    <row r="13" spans="2:39" ht="22.5" customHeight="1" x14ac:dyDescent="0.15">
      <c r="B13" s="106"/>
      <c r="C13" s="33">
        <v>4</v>
      </c>
      <c r="D13" s="307"/>
      <c r="E13" s="307"/>
      <c r="F13" s="102" t="str">
        <f>IF(立順表!F16="","",立順表!F16)</f>
        <v>奥村　彩加</v>
      </c>
      <c r="G13" s="13" t="str">
        <f>IF(立順表!G16="","",立順表!G16)</f>
        <v>参</v>
      </c>
      <c r="H13" s="13" t="str">
        <f>IF(立順表!H16="","",立順表!H16)</f>
        <v>女</v>
      </c>
      <c r="I13" s="108" t="e">
        <f>IF(立順表!#REF!="","",立順表!#REF!)</f>
        <v>#REF!</v>
      </c>
      <c r="J13" s="8" t="s">
        <v>384</v>
      </c>
      <c r="K13" s="5" t="s">
        <v>383</v>
      </c>
      <c r="L13" s="5" t="s">
        <v>384</v>
      </c>
      <c r="M13" s="6" t="s">
        <v>383</v>
      </c>
      <c r="N13" s="11" t="s">
        <v>383</v>
      </c>
      <c r="O13" s="5" t="s">
        <v>383</v>
      </c>
      <c r="P13" s="5" t="s">
        <v>384</v>
      </c>
      <c r="Q13" s="12" t="s">
        <v>384</v>
      </c>
      <c r="R13" s="13">
        <f t="shared" si="0"/>
        <v>4</v>
      </c>
      <c r="S13" s="10">
        <f>IF(R12="","",SUM(R12:R14))</f>
        <v>12</v>
      </c>
      <c r="T13" s="8" t="str">
        <f t="shared" si="1"/>
        <v/>
      </c>
      <c r="U13" s="10">
        <f>IF(S13="","",RANK(S13,$S$4:$S$137))</f>
        <v>16</v>
      </c>
      <c r="V13" s="72"/>
      <c r="W13" s="10" t="str">
        <f>IF(U13&lt;9,"☆","")</f>
        <v/>
      </c>
      <c r="Y13" s="1" t="str">
        <f>D12</f>
        <v>石川</v>
      </c>
      <c r="Z13" s="39" t="str">
        <f>E12</f>
        <v>全石川Ｄ</v>
      </c>
      <c r="AA13" s="39" t="s">
        <v>395</v>
      </c>
      <c r="AB13" s="39" t="s">
        <v>160</v>
      </c>
      <c r="AC13" s="1" t="str">
        <f t="shared" si="2"/>
        <v>-</v>
      </c>
      <c r="AD13" s="1" t="str">
        <f t="shared" si="3"/>
        <v>-</v>
      </c>
      <c r="AE13" s="1">
        <f>U13+ROW()*0.001</f>
        <v>16.013000000000002</v>
      </c>
      <c r="AG13" s="1">
        <v>11</v>
      </c>
      <c r="AI13" s="81">
        <f t="shared" si="4"/>
        <v>9.0969999999999995</v>
      </c>
      <c r="AJ13" s="130">
        <f t="shared" si="5"/>
        <v>14</v>
      </c>
      <c r="AK13" s="1">
        <f t="shared" si="6"/>
        <v>32</v>
      </c>
      <c r="AL13" s="1" t="str">
        <f t="shared" si="7"/>
        <v>富山</v>
      </c>
      <c r="AM13" s="1" t="str">
        <f t="shared" si="8"/>
        <v>魚津・
滑川</v>
      </c>
    </row>
    <row r="14" spans="2:39" ht="22.5" customHeight="1" x14ac:dyDescent="0.15">
      <c r="B14" s="106"/>
      <c r="C14" s="14"/>
      <c r="D14" s="308"/>
      <c r="E14" s="308"/>
      <c r="F14" s="103" t="str">
        <f>IF(立順表!F17="","",立順表!F17)</f>
        <v>越能　公子</v>
      </c>
      <c r="G14" s="22" t="str">
        <f>IF(立順表!G17="","",立順表!G17)</f>
        <v>錬六</v>
      </c>
      <c r="H14" s="22" t="str">
        <f>IF(立順表!H17="","",立順表!H17)</f>
        <v>女</v>
      </c>
      <c r="I14" s="109" t="e">
        <f>IF(立順表!#REF!="","",立順表!#REF!)</f>
        <v>#REF!</v>
      </c>
      <c r="J14" s="27" t="s">
        <v>383</v>
      </c>
      <c r="K14" s="25" t="s">
        <v>384</v>
      </c>
      <c r="L14" s="25" t="s">
        <v>384</v>
      </c>
      <c r="M14" s="26" t="s">
        <v>383</v>
      </c>
      <c r="N14" s="15" t="s">
        <v>383</v>
      </c>
      <c r="O14" s="25" t="s">
        <v>384</v>
      </c>
      <c r="P14" s="25" t="s">
        <v>383</v>
      </c>
      <c r="Q14" s="16" t="s">
        <v>383</v>
      </c>
      <c r="R14" s="22">
        <f t="shared" si="0"/>
        <v>5</v>
      </c>
      <c r="S14" s="36"/>
      <c r="T14" s="27" t="str">
        <f t="shared" si="1"/>
        <v/>
      </c>
      <c r="U14" s="36"/>
      <c r="V14" s="73"/>
      <c r="W14" s="36"/>
      <c r="Y14" s="1" t="str">
        <f>D12</f>
        <v>石川</v>
      </c>
      <c r="Z14" s="39" t="str">
        <f>E12</f>
        <v>全石川Ｄ</v>
      </c>
      <c r="AA14" s="39" t="s">
        <v>396</v>
      </c>
      <c r="AB14" s="39" t="s">
        <v>162</v>
      </c>
      <c r="AC14" s="1" t="str">
        <f t="shared" si="2"/>
        <v>-</v>
      </c>
      <c r="AD14" s="1" t="str">
        <f t="shared" si="3"/>
        <v>-</v>
      </c>
      <c r="AG14" s="1">
        <v>12</v>
      </c>
      <c r="AI14" s="81">
        <f t="shared" si="4"/>
        <v>12.031000000000001</v>
      </c>
      <c r="AJ14" s="130">
        <f t="shared" si="5"/>
        <v>13</v>
      </c>
      <c r="AK14" s="1">
        <f t="shared" si="6"/>
        <v>10</v>
      </c>
      <c r="AL14" s="1" t="str">
        <f t="shared" si="7"/>
        <v>石川</v>
      </c>
      <c r="AM14" s="1" t="str">
        <f t="shared" si="8"/>
        <v>全石川Ｆ</v>
      </c>
    </row>
    <row r="15" spans="2:39" ht="22.5" customHeight="1" x14ac:dyDescent="0.15">
      <c r="B15" s="106"/>
      <c r="C15" s="2"/>
      <c r="D15" s="306" t="str">
        <f>IF(立順表!D18="","",立順表!D18)</f>
        <v>富山</v>
      </c>
      <c r="E15" s="306" t="str">
        <f>IF(立順表!E18="","",立順表!E18)</f>
        <v>高岡Ｂ</v>
      </c>
      <c r="F15" s="101" t="str">
        <f>IF(立順表!F18="","",立順表!F18)</f>
        <v>樽見　峰二</v>
      </c>
      <c r="G15" s="9" t="str">
        <f>IF(立順表!G18="","",立順表!G18)</f>
        <v>五</v>
      </c>
      <c r="H15" s="9" t="str">
        <f>IF(立順表!H18="","",立順表!H18)</f>
        <v>男</v>
      </c>
      <c r="I15" s="107" t="e">
        <f>IF(立順表!#REF!="","",立順表!#REF!)</f>
        <v>#REF!</v>
      </c>
      <c r="J15" s="24" t="s">
        <v>383</v>
      </c>
      <c r="K15" s="7" t="s">
        <v>384</v>
      </c>
      <c r="L15" s="7" t="s">
        <v>384</v>
      </c>
      <c r="M15" s="23" t="s">
        <v>384</v>
      </c>
      <c r="N15" s="30" t="s">
        <v>384</v>
      </c>
      <c r="O15" s="28" t="s">
        <v>384</v>
      </c>
      <c r="P15" s="28" t="s">
        <v>384</v>
      </c>
      <c r="Q15" s="31" t="s">
        <v>384</v>
      </c>
      <c r="R15" s="9">
        <f t="shared" si="0"/>
        <v>1</v>
      </c>
      <c r="S15" s="10"/>
      <c r="T15" s="32" t="str">
        <f t="shared" si="1"/>
        <v/>
      </c>
      <c r="U15" s="34"/>
      <c r="V15" s="71"/>
      <c r="W15" s="34"/>
      <c r="Y15" s="1" t="str">
        <f>D15</f>
        <v>富山</v>
      </c>
      <c r="Z15" s="39" t="str">
        <f>E15</f>
        <v>高岡Ｂ</v>
      </c>
      <c r="AA15" s="39" t="s">
        <v>397</v>
      </c>
      <c r="AB15" s="39" t="s">
        <v>179</v>
      </c>
      <c r="AC15" s="1" t="str">
        <f t="shared" si="2"/>
        <v>-</v>
      </c>
      <c r="AD15" s="1" t="str">
        <f t="shared" si="3"/>
        <v>-</v>
      </c>
      <c r="AG15" s="1">
        <v>13</v>
      </c>
      <c r="AI15" s="81">
        <f t="shared" si="4"/>
        <v>12.034000000000001</v>
      </c>
      <c r="AJ15" s="130">
        <f t="shared" si="5"/>
        <v>13</v>
      </c>
      <c r="AK15" s="1">
        <f t="shared" si="6"/>
        <v>11</v>
      </c>
      <c r="AL15" s="1" t="str">
        <f t="shared" si="7"/>
        <v>福井</v>
      </c>
      <c r="AM15" s="1" t="str">
        <f t="shared" si="8"/>
        <v>鯖江市</v>
      </c>
    </row>
    <row r="16" spans="2:39" ht="22.5" customHeight="1" x14ac:dyDescent="0.15">
      <c r="B16" s="106">
        <v>2</v>
      </c>
      <c r="C16" s="33">
        <v>5</v>
      </c>
      <c r="D16" s="307"/>
      <c r="E16" s="307"/>
      <c r="F16" s="102" t="str">
        <f>IF(立順表!F19="","",立順表!F19)</f>
        <v>南　　ゆみ</v>
      </c>
      <c r="G16" s="13" t="str">
        <f>IF(立順表!G19="","",立順表!G19)</f>
        <v>四</v>
      </c>
      <c r="H16" s="13" t="str">
        <f>IF(立順表!H19="","",立順表!H19)</f>
        <v>女</v>
      </c>
      <c r="I16" s="108" t="e">
        <f>IF(立順表!#REF!="","",立順表!#REF!)</f>
        <v>#REF!</v>
      </c>
      <c r="J16" s="8" t="s">
        <v>384</v>
      </c>
      <c r="K16" s="5" t="s">
        <v>384</v>
      </c>
      <c r="L16" s="5" t="s">
        <v>384</v>
      </c>
      <c r="M16" s="6" t="s">
        <v>384</v>
      </c>
      <c r="N16" s="11" t="s">
        <v>384</v>
      </c>
      <c r="O16" s="5" t="s">
        <v>384</v>
      </c>
      <c r="P16" s="5" t="s">
        <v>384</v>
      </c>
      <c r="Q16" s="12" t="s">
        <v>384</v>
      </c>
      <c r="R16" s="13">
        <f t="shared" si="0"/>
        <v>0</v>
      </c>
      <c r="S16" s="10">
        <f>IF(R15="","",SUM(R15:R17))</f>
        <v>3</v>
      </c>
      <c r="T16" s="8" t="str">
        <f t="shared" si="1"/>
        <v/>
      </c>
      <c r="U16" s="10">
        <f>IF(S16="","",RANK(S16,$S$4:$S$137))</f>
        <v>44</v>
      </c>
      <c r="V16" s="72"/>
      <c r="W16" s="10" t="str">
        <f>IF(U16&lt;9,"☆","")</f>
        <v/>
      </c>
      <c r="Y16" s="1" t="str">
        <f>D15</f>
        <v>富山</v>
      </c>
      <c r="Z16" s="39" t="str">
        <f>E15</f>
        <v>高岡Ｂ</v>
      </c>
      <c r="AA16" s="39" t="s">
        <v>398</v>
      </c>
      <c r="AB16" s="39" t="s">
        <v>149</v>
      </c>
      <c r="AC16" s="1" t="str">
        <f t="shared" si="2"/>
        <v>-</v>
      </c>
      <c r="AD16" s="1" t="str">
        <f t="shared" si="3"/>
        <v>-</v>
      </c>
      <c r="AE16" s="1">
        <f>U16+ROW()*0.001</f>
        <v>44.015999999999998</v>
      </c>
      <c r="AG16" s="1">
        <v>14</v>
      </c>
      <c r="AI16" s="81">
        <f t="shared" si="4"/>
        <v>12.061</v>
      </c>
      <c r="AJ16" s="130">
        <f t="shared" si="5"/>
        <v>13</v>
      </c>
      <c r="AK16" s="1">
        <f t="shared" si="6"/>
        <v>20</v>
      </c>
      <c r="AL16" s="1" t="str">
        <f t="shared" si="7"/>
        <v>富山</v>
      </c>
      <c r="AM16" s="1" t="str">
        <f t="shared" si="8"/>
        <v>全富山Ｅ</v>
      </c>
    </row>
    <row r="17" spans="2:39" ht="22.5" customHeight="1" x14ac:dyDescent="0.15">
      <c r="B17" s="106"/>
      <c r="C17" s="14"/>
      <c r="D17" s="308"/>
      <c r="E17" s="308"/>
      <c r="F17" s="103" t="str">
        <f>IF(立順表!F20="","",立順表!F20)</f>
        <v>高桑佳司子</v>
      </c>
      <c r="G17" s="22" t="str">
        <f>IF(立順表!G20="","",立順表!G20)</f>
        <v>参</v>
      </c>
      <c r="H17" s="22" t="str">
        <f>IF(立順表!H20="","",立順表!H20)</f>
        <v>女</v>
      </c>
      <c r="I17" s="109" t="e">
        <f>IF(立順表!#REF!="","",立順表!#REF!)</f>
        <v>#REF!</v>
      </c>
      <c r="J17" s="27" t="s">
        <v>383</v>
      </c>
      <c r="K17" s="25" t="s">
        <v>383</v>
      </c>
      <c r="L17" s="25" t="s">
        <v>384</v>
      </c>
      <c r="M17" s="26" t="s">
        <v>384</v>
      </c>
      <c r="N17" s="19" t="s">
        <v>384</v>
      </c>
      <c r="O17" s="17" t="s">
        <v>384</v>
      </c>
      <c r="P17" s="17" t="s">
        <v>384</v>
      </c>
      <c r="Q17" s="20" t="s">
        <v>384</v>
      </c>
      <c r="R17" s="22">
        <f t="shared" si="0"/>
        <v>2</v>
      </c>
      <c r="S17" s="36"/>
      <c r="T17" s="21" t="str">
        <f t="shared" si="1"/>
        <v/>
      </c>
      <c r="U17" s="36"/>
      <c r="V17" s="73"/>
      <c r="W17" s="36"/>
      <c r="Y17" s="1" t="str">
        <f>D15</f>
        <v>富山</v>
      </c>
      <c r="Z17" s="39" t="str">
        <f>E15</f>
        <v>高岡Ｂ</v>
      </c>
      <c r="AA17" s="39" t="s">
        <v>399</v>
      </c>
      <c r="AB17" s="39" t="s">
        <v>160</v>
      </c>
      <c r="AC17" s="1" t="str">
        <f t="shared" si="2"/>
        <v>-</v>
      </c>
      <c r="AD17" s="1" t="str">
        <f t="shared" si="3"/>
        <v>-</v>
      </c>
      <c r="AG17" s="1">
        <v>15</v>
      </c>
      <c r="AI17" s="81">
        <f t="shared" si="4"/>
        <v>12.082000000000001</v>
      </c>
      <c r="AJ17" s="130">
        <f t="shared" si="5"/>
        <v>13</v>
      </c>
      <c r="AK17" s="1">
        <f t="shared" si="6"/>
        <v>27</v>
      </c>
      <c r="AL17" s="1" t="str">
        <f t="shared" si="7"/>
        <v>石川</v>
      </c>
      <c r="AM17" s="1" t="str">
        <f t="shared" si="8"/>
        <v>鶴来
弓友会</v>
      </c>
    </row>
    <row r="18" spans="2:39" ht="22.5" customHeight="1" x14ac:dyDescent="0.15">
      <c r="B18" s="106"/>
      <c r="C18" s="2"/>
      <c r="D18" s="306" t="str">
        <f>IF(立順表!D21="","",立順表!D21)</f>
        <v>富山</v>
      </c>
      <c r="E18" s="306" t="str">
        <f>IF(立順表!E21="","",立順表!E21)</f>
        <v>全富山Ｄ</v>
      </c>
      <c r="F18" s="101" t="str">
        <f>IF(立順表!F21="","",立順表!F21)</f>
        <v>山岡　由季</v>
      </c>
      <c r="G18" s="9" t="str">
        <f>IF(立順表!G21="","",立順表!G21)</f>
        <v>参</v>
      </c>
      <c r="H18" s="9" t="str">
        <f>IF(立順表!H21="","",立順表!H21)</f>
        <v>女</v>
      </c>
      <c r="I18" s="107" t="e">
        <f>IF(立順表!#REF!="","",立順表!#REF!)</f>
        <v>#REF!</v>
      </c>
      <c r="J18" s="24" t="s">
        <v>384</v>
      </c>
      <c r="K18" s="7" t="s">
        <v>384</v>
      </c>
      <c r="L18" s="7" t="s">
        <v>384</v>
      </c>
      <c r="M18" s="23" t="s">
        <v>383</v>
      </c>
      <c r="N18" s="3" t="s">
        <v>383</v>
      </c>
      <c r="O18" s="7" t="s">
        <v>384</v>
      </c>
      <c r="P18" s="7" t="s">
        <v>384</v>
      </c>
      <c r="Q18" s="4" t="s">
        <v>383</v>
      </c>
      <c r="R18" s="9">
        <f t="shared" si="0"/>
        <v>3</v>
      </c>
      <c r="S18" s="10"/>
      <c r="T18" s="24" t="str">
        <f t="shared" si="1"/>
        <v/>
      </c>
      <c r="U18" s="34"/>
      <c r="V18" s="71"/>
      <c r="W18" s="34"/>
      <c r="Y18" s="1" t="str">
        <f>D18</f>
        <v>富山</v>
      </c>
      <c r="Z18" s="39" t="str">
        <f>E18</f>
        <v>全富山Ｄ</v>
      </c>
      <c r="AA18" s="39" t="s">
        <v>400</v>
      </c>
      <c r="AB18" s="39" t="s">
        <v>160</v>
      </c>
      <c r="AC18" s="1" t="str">
        <f t="shared" si="2"/>
        <v>-</v>
      </c>
      <c r="AD18" s="1" t="str">
        <f t="shared" si="3"/>
        <v>-</v>
      </c>
      <c r="AG18" s="1">
        <v>16</v>
      </c>
      <c r="AI18" s="81">
        <f t="shared" si="4"/>
        <v>16.010000000000002</v>
      </c>
      <c r="AJ18" s="130">
        <f t="shared" si="5"/>
        <v>12</v>
      </c>
      <c r="AK18" s="1">
        <f t="shared" si="6"/>
        <v>3</v>
      </c>
      <c r="AL18" s="1" t="str">
        <f t="shared" si="7"/>
        <v>富山</v>
      </c>
      <c r="AM18" s="1" t="str">
        <f t="shared" si="8"/>
        <v>高岡Ｅ</v>
      </c>
    </row>
    <row r="19" spans="2:39" ht="22.5" customHeight="1" x14ac:dyDescent="0.15">
      <c r="B19" s="106"/>
      <c r="C19" s="33">
        <v>6</v>
      </c>
      <c r="D19" s="307"/>
      <c r="E19" s="307"/>
      <c r="F19" s="102" t="str">
        <f>IF(立順表!F22="","",立順表!F22)</f>
        <v>山崎　彩奈</v>
      </c>
      <c r="G19" s="13" t="str">
        <f>IF(立順表!G22="","",立順表!G22)</f>
        <v>弐</v>
      </c>
      <c r="H19" s="13" t="str">
        <f>IF(立順表!H22="","",立順表!H22)</f>
        <v>女</v>
      </c>
      <c r="I19" s="108" t="e">
        <f>IF(立順表!#REF!="","",立順表!#REF!)</f>
        <v>#REF!</v>
      </c>
      <c r="J19" s="8" t="s">
        <v>384</v>
      </c>
      <c r="K19" s="5" t="s">
        <v>383</v>
      </c>
      <c r="L19" s="5" t="s">
        <v>384</v>
      </c>
      <c r="M19" s="6" t="s">
        <v>384</v>
      </c>
      <c r="N19" s="11" t="s">
        <v>384</v>
      </c>
      <c r="O19" s="5" t="s">
        <v>384</v>
      </c>
      <c r="P19" s="5" t="s">
        <v>383</v>
      </c>
      <c r="Q19" s="12" t="s">
        <v>383</v>
      </c>
      <c r="R19" s="13">
        <f t="shared" si="0"/>
        <v>3</v>
      </c>
      <c r="S19" s="10">
        <f>IF(R18="","",SUM(R18:R20))</f>
        <v>7</v>
      </c>
      <c r="T19" s="8" t="str">
        <f t="shared" si="1"/>
        <v/>
      </c>
      <c r="U19" s="10">
        <f>IF(S19="","",RANK(S19,$S$4:$S$137))</f>
        <v>36</v>
      </c>
      <c r="V19" s="72"/>
      <c r="W19" s="10" t="str">
        <f>IF(U19&lt;9,"☆","")</f>
        <v/>
      </c>
      <c r="Y19" s="1" t="str">
        <f>D18</f>
        <v>富山</v>
      </c>
      <c r="Z19" s="39" t="str">
        <f>E18</f>
        <v>全富山Ｄ</v>
      </c>
      <c r="AA19" s="39" t="s">
        <v>401</v>
      </c>
      <c r="AB19" s="39" t="s">
        <v>145</v>
      </c>
      <c r="AC19" s="1" t="str">
        <f t="shared" si="2"/>
        <v>-</v>
      </c>
      <c r="AD19" s="1" t="str">
        <f t="shared" si="3"/>
        <v>-</v>
      </c>
      <c r="AE19" s="1">
        <f>U19+ROW()*0.001</f>
        <v>36.018999999999998</v>
      </c>
      <c r="AG19" s="1">
        <v>17</v>
      </c>
      <c r="AI19" s="81">
        <f t="shared" si="4"/>
        <v>16.013000000000002</v>
      </c>
      <c r="AJ19" s="130">
        <f t="shared" si="5"/>
        <v>12</v>
      </c>
      <c r="AK19" s="1">
        <f t="shared" si="6"/>
        <v>4</v>
      </c>
      <c r="AL19" s="1" t="str">
        <f t="shared" si="7"/>
        <v>石川</v>
      </c>
      <c r="AM19" s="1" t="str">
        <f t="shared" si="8"/>
        <v>全石川Ｄ</v>
      </c>
    </row>
    <row r="20" spans="2:39" ht="22.5" customHeight="1" x14ac:dyDescent="0.15">
      <c r="B20" s="105"/>
      <c r="C20" s="14"/>
      <c r="D20" s="308"/>
      <c r="E20" s="308"/>
      <c r="F20" s="103" t="str">
        <f>IF(立順表!F23="","",立順表!F23)</f>
        <v>渡辺弥沙樹</v>
      </c>
      <c r="G20" s="22" t="str">
        <f>IF(立順表!G23="","",立順表!G23)</f>
        <v>参</v>
      </c>
      <c r="H20" s="22" t="str">
        <f>IF(立順表!H23="","",立順表!H23)</f>
        <v>女</v>
      </c>
      <c r="I20" s="109" t="e">
        <f>IF(立順表!#REF!="","",立順表!#REF!)</f>
        <v>#REF!</v>
      </c>
      <c r="J20" s="27" t="s">
        <v>384</v>
      </c>
      <c r="K20" s="25" t="s">
        <v>384</v>
      </c>
      <c r="L20" s="25" t="s">
        <v>384</v>
      </c>
      <c r="M20" s="26" t="s">
        <v>384</v>
      </c>
      <c r="N20" s="15" t="s">
        <v>384</v>
      </c>
      <c r="O20" s="25" t="s">
        <v>383</v>
      </c>
      <c r="P20" s="25" t="s">
        <v>384</v>
      </c>
      <c r="Q20" s="16" t="s">
        <v>384</v>
      </c>
      <c r="R20" s="22">
        <f t="shared" si="0"/>
        <v>1</v>
      </c>
      <c r="S20" s="36"/>
      <c r="T20" s="27" t="str">
        <f t="shared" si="1"/>
        <v/>
      </c>
      <c r="U20" s="36"/>
      <c r="V20" s="73"/>
      <c r="W20" s="36"/>
      <c r="Y20" s="1" t="str">
        <f>D18</f>
        <v>富山</v>
      </c>
      <c r="Z20" s="39" t="str">
        <f>E18</f>
        <v>全富山Ｄ</v>
      </c>
      <c r="AA20" s="39" t="s">
        <v>402</v>
      </c>
      <c r="AB20" s="39" t="s">
        <v>160</v>
      </c>
      <c r="AC20" s="1" t="str">
        <f t="shared" si="2"/>
        <v>-</v>
      </c>
      <c r="AD20" s="1" t="str">
        <f t="shared" si="3"/>
        <v>-</v>
      </c>
      <c r="AG20" s="1">
        <v>18</v>
      </c>
      <c r="AI20" s="81">
        <f t="shared" si="4"/>
        <v>16.027999999999999</v>
      </c>
      <c r="AJ20" s="130">
        <f t="shared" si="5"/>
        <v>12</v>
      </c>
      <c r="AK20" s="1">
        <f t="shared" si="6"/>
        <v>9</v>
      </c>
      <c r="AL20" s="1" t="str">
        <f t="shared" si="7"/>
        <v>富山</v>
      </c>
      <c r="AM20" s="1" t="str">
        <f t="shared" si="8"/>
        <v>立山</v>
      </c>
    </row>
    <row r="21" spans="2:39" ht="22.5" customHeight="1" x14ac:dyDescent="0.15">
      <c r="B21" s="104"/>
      <c r="C21" s="2"/>
      <c r="D21" s="306" t="str">
        <f>IF(立順表!D24="","",立順表!D24)</f>
        <v>福井</v>
      </c>
      <c r="E21" s="306" t="str">
        <f>IF(立順表!E24="","",立順表!E24)</f>
        <v>全福井Ａ</v>
      </c>
      <c r="F21" s="101" t="str">
        <f>IF(立順表!F24="","",立順表!F24)</f>
        <v>田中　文裕</v>
      </c>
      <c r="G21" s="9" t="str">
        <f>IF(立順表!G24="","",立順表!G24)</f>
        <v>四</v>
      </c>
      <c r="H21" s="9" t="str">
        <f>IF(立順表!H24="","",立順表!H24)</f>
        <v>男</v>
      </c>
      <c r="I21" s="107" t="e">
        <f>IF(立順表!#REF!="","",立順表!#REF!)</f>
        <v>#REF!</v>
      </c>
      <c r="J21" s="24" t="s">
        <v>384</v>
      </c>
      <c r="K21" s="7" t="s">
        <v>383</v>
      </c>
      <c r="L21" s="7" t="s">
        <v>383</v>
      </c>
      <c r="M21" s="23" t="s">
        <v>383</v>
      </c>
      <c r="N21" s="30" t="s">
        <v>383</v>
      </c>
      <c r="O21" s="28" t="s">
        <v>383</v>
      </c>
      <c r="P21" s="28" t="s">
        <v>383</v>
      </c>
      <c r="Q21" s="31" t="s">
        <v>383</v>
      </c>
      <c r="R21" s="9">
        <f t="shared" si="0"/>
        <v>7</v>
      </c>
      <c r="S21" s="10"/>
      <c r="T21" s="32" t="str">
        <f t="shared" si="1"/>
        <v>☆</v>
      </c>
      <c r="U21" s="34"/>
      <c r="V21" s="71"/>
      <c r="W21" s="34"/>
      <c r="Y21" s="1" t="str">
        <f>D21</f>
        <v>福井</v>
      </c>
      <c r="Z21" s="39" t="str">
        <f>E21</f>
        <v>全福井Ａ</v>
      </c>
      <c r="AA21" s="39" t="s">
        <v>403</v>
      </c>
      <c r="AB21" s="39" t="s">
        <v>149</v>
      </c>
      <c r="AC21" s="1">
        <f t="shared" si="2"/>
        <v>21</v>
      </c>
      <c r="AD21" s="1" t="str">
        <f t="shared" si="3"/>
        <v>-</v>
      </c>
      <c r="AG21" s="1">
        <v>19</v>
      </c>
      <c r="AI21" s="81">
        <f t="shared" si="4"/>
        <v>16.04</v>
      </c>
      <c r="AJ21" s="130">
        <f t="shared" si="5"/>
        <v>12</v>
      </c>
      <c r="AK21" s="1">
        <f t="shared" si="6"/>
        <v>13</v>
      </c>
      <c r="AL21" s="1" t="str">
        <f t="shared" si="7"/>
        <v>福井</v>
      </c>
      <c r="AM21" s="1" t="str">
        <f t="shared" si="8"/>
        <v>全福井Ｃ</v>
      </c>
    </row>
    <row r="22" spans="2:39" ht="22.5" customHeight="1" x14ac:dyDescent="0.15">
      <c r="B22" s="106"/>
      <c r="C22" s="33">
        <v>7</v>
      </c>
      <c r="D22" s="307"/>
      <c r="E22" s="307"/>
      <c r="F22" s="102" t="str">
        <f>IF(立順表!F25="","",立順表!F25)</f>
        <v>春日　秀登</v>
      </c>
      <c r="G22" s="13" t="str">
        <f>IF(立順表!G25="","",立順表!G25)</f>
        <v>四</v>
      </c>
      <c r="H22" s="13" t="str">
        <f>IF(立順表!H25="","",立順表!H25)</f>
        <v>男</v>
      </c>
      <c r="I22" s="108" t="e">
        <f>IF(立順表!#REF!="","",立順表!#REF!)</f>
        <v>#REF!</v>
      </c>
      <c r="J22" s="8" t="s">
        <v>384</v>
      </c>
      <c r="K22" s="5" t="s">
        <v>383</v>
      </c>
      <c r="L22" s="5" t="s">
        <v>383</v>
      </c>
      <c r="M22" s="6" t="s">
        <v>383</v>
      </c>
      <c r="N22" s="11" t="s">
        <v>383</v>
      </c>
      <c r="O22" s="5" t="s">
        <v>384</v>
      </c>
      <c r="P22" s="5" t="s">
        <v>383</v>
      </c>
      <c r="Q22" s="12" t="s">
        <v>383</v>
      </c>
      <c r="R22" s="13">
        <f t="shared" si="0"/>
        <v>6</v>
      </c>
      <c r="S22" s="10">
        <f>IF(R21="","",SUM(R21:R23))</f>
        <v>19</v>
      </c>
      <c r="T22" s="8" t="str">
        <f t="shared" si="1"/>
        <v>☆</v>
      </c>
      <c r="U22" s="10">
        <f>IF(S22="","",RANK(S22,$S$4:$S$137))</f>
        <v>3</v>
      </c>
      <c r="V22" s="72"/>
      <c r="W22" s="10" t="str">
        <f>IF(U22&lt;9,"☆","")</f>
        <v>☆</v>
      </c>
      <c r="Y22" s="1" t="str">
        <f>D21</f>
        <v>福井</v>
      </c>
      <c r="Z22" s="39" t="str">
        <f>E21</f>
        <v>全福井Ａ</v>
      </c>
      <c r="AA22" s="39" t="s">
        <v>404</v>
      </c>
      <c r="AB22" s="39" t="s">
        <v>149</v>
      </c>
      <c r="AC22" s="1">
        <f t="shared" si="2"/>
        <v>22</v>
      </c>
      <c r="AD22" s="1" t="str">
        <f t="shared" si="3"/>
        <v>-</v>
      </c>
      <c r="AE22" s="1">
        <f>U22+ROW()*0.001</f>
        <v>3.0219999999999998</v>
      </c>
      <c r="AG22" s="1">
        <v>20</v>
      </c>
      <c r="AI22" s="81">
        <f t="shared" si="4"/>
        <v>16.058</v>
      </c>
      <c r="AJ22" s="130">
        <f t="shared" si="5"/>
        <v>12</v>
      </c>
      <c r="AK22" s="1">
        <f t="shared" si="6"/>
        <v>19</v>
      </c>
      <c r="AL22" s="1" t="str">
        <f t="shared" si="7"/>
        <v>富山</v>
      </c>
      <c r="AM22" s="1" t="str">
        <f t="shared" si="8"/>
        <v>富山Ｃ</v>
      </c>
    </row>
    <row r="23" spans="2:39" ht="22.5" customHeight="1" x14ac:dyDescent="0.15">
      <c r="B23" s="106"/>
      <c r="C23" s="14"/>
      <c r="D23" s="308"/>
      <c r="E23" s="308"/>
      <c r="F23" s="103" t="str">
        <f>IF(立順表!F26="","",立順表!F26)</f>
        <v>新岡　琢哉</v>
      </c>
      <c r="G23" s="22" t="str">
        <f>IF(立順表!G26="","",立順表!G26)</f>
        <v>五</v>
      </c>
      <c r="H23" s="22" t="str">
        <f>IF(立順表!H26="","",立順表!H26)</f>
        <v>男</v>
      </c>
      <c r="I23" s="109" t="e">
        <f>IF(立順表!#REF!="","",立順表!#REF!)</f>
        <v>#REF!</v>
      </c>
      <c r="J23" s="27" t="s">
        <v>383</v>
      </c>
      <c r="K23" s="25" t="s">
        <v>383</v>
      </c>
      <c r="L23" s="25" t="s">
        <v>384</v>
      </c>
      <c r="M23" s="26" t="s">
        <v>383</v>
      </c>
      <c r="N23" s="19" t="s">
        <v>383</v>
      </c>
      <c r="O23" s="17" t="s">
        <v>384</v>
      </c>
      <c r="P23" s="17" t="s">
        <v>383</v>
      </c>
      <c r="Q23" s="20" t="s">
        <v>383</v>
      </c>
      <c r="R23" s="22">
        <f t="shared" si="0"/>
        <v>6</v>
      </c>
      <c r="S23" s="36"/>
      <c r="T23" s="21" t="str">
        <f t="shared" si="1"/>
        <v>☆</v>
      </c>
      <c r="U23" s="36"/>
      <c r="V23" s="73"/>
      <c r="W23" s="36"/>
      <c r="Y23" s="1" t="str">
        <f>D21</f>
        <v>福井</v>
      </c>
      <c r="Z23" s="39" t="str">
        <f>E21</f>
        <v>全福井Ａ</v>
      </c>
      <c r="AA23" s="39" t="s">
        <v>405</v>
      </c>
      <c r="AB23" s="39" t="s">
        <v>179</v>
      </c>
      <c r="AC23" s="1">
        <f t="shared" si="2"/>
        <v>23</v>
      </c>
      <c r="AD23" s="1" t="str">
        <f t="shared" si="3"/>
        <v>-</v>
      </c>
      <c r="AG23" s="1">
        <v>21</v>
      </c>
      <c r="AI23" s="81">
        <f t="shared" si="4"/>
        <v>16.064</v>
      </c>
      <c r="AJ23" s="130">
        <f t="shared" si="5"/>
        <v>12</v>
      </c>
      <c r="AK23" s="1">
        <f t="shared" si="6"/>
        <v>21</v>
      </c>
      <c r="AL23" s="1" t="str">
        <f t="shared" si="7"/>
        <v>富山</v>
      </c>
      <c r="AM23" s="1" t="str">
        <f t="shared" si="8"/>
        <v>射水Ｂ</v>
      </c>
    </row>
    <row r="24" spans="2:39" ht="22.5" customHeight="1" x14ac:dyDescent="0.15">
      <c r="B24" s="106"/>
      <c r="C24" s="2"/>
      <c r="D24" s="306" t="str">
        <f>IF(立順表!D27="","",立順表!D27)</f>
        <v>石川</v>
      </c>
      <c r="E24" s="306" t="str">
        <f>IF(立順表!E27="","",立順表!E27)</f>
        <v>全石川Ｅ</v>
      </c>
      <c r="F24" s="101" t="str">
        <f>IF(立順表!F27="","",立順表!F27)</f>
        <v>楽満　仁志</v>
      </c>
      <c r="G24" s="9" t="str">
        <f>IF(立順表!G27="","",立順表!G27)</f>
        <v>参</v>
      </c>
      <c r="H24" s="9" t="str">
        <f>IF(立順表!H27="","",立順表!H27)</f>
        <v>男</v>
      </c>
      <c r="I24" s="107" t="e">
        <f>IF(立順表!#REF!="","",立順表!#REF!)</f>
        <v>#REF!</v>
      </c>
      <c r="J24" s="24" t="s">
        <v>383</v>
      </c>
      <c r="K24" s="7" t="s">
        <v>384</v>
      </c>
      <c r="L24" s="7" t="s">
        <v>383</v>
      </c>
      <c r="M24" s="23" t="s">
        <v>383</v>
      </c>
      <c r="N24" s="3" t="s">
        <v>384</v>
      </c>
      <c r="O24" s="7" t="s">
        <v>384</v>
      </c>
      <c r="P24" s="7" t="s">
        <v>384</v>
      </c>
      <c r="Q24" s="4" t="s">
        <v>383</v>
      </c>
      <c r="R24" s="9">
        <f t="shared" si="0"/>
        <v>4</v>
      </c>
      <c r="S24" s="10"/>
      <c r="T24" s="24" t="str">
        <f t="shared" si="1"/>
        <v/>
      </c>
      <c r="U24" s="34"/>
      <c r="V24" s="71"/>
      <c r="W24" s="34"/>
      <c r="Y24" s="1" t="str">
        <f>D24</f>
        <v>石川</v>
      </c>
      <c r="Z24" s="39" t="str">
        <f>E24</f>
        <v>全石川Ｅ</v>
      </c>
      <c r="AA24" s="39" t="s">
        <v>406</v>
      </c>
      <c r="AB24" s="39" t="s">
        <v>160</v>
      </c>
      <c r="AC24" s="1" t="str">
        <f t="shared" si="2"/>
        <v>-</v>
      </c>
      <c r="AD24" s="1" t="str">
        <f t="shared" si="3"/>
        <v>-</v>
      </c>
      <c r="AG24" s="1">
        <v>22</v>
      </c>
      <c r="AI24" s="81">
        <f t="shared" si="4"/>
        <v>16.076000000000001</v>
      </c>
      <c r="AJ24" s="130">
        <f t="shared" si="5"/>
        <v>12</v>
      </c>
      <c r="AK24" s="1">
        <f t="shared" si="6"/>
        <v>25</v>
      </c>
      <c r="AL24" s="1" t="str">
        <f t="shared" si="7"/>
        <v>石川</v>
      </c>
      <c r="AM24" s="1" t="str">
        <f t="shared" si="8"/>
        <v>全石川Ｈ</v>
      </c>
    </row>
    <row r="25" spans="2:39" ht="22.5" customHeight="1" x14ac:dyDescent="0.15">
      <c r="B25" s="106">
        <v>3</v>
      </c>
      <c r="C25" s="33">
        <v>8</v>
      </c>
      <c r="D25" s="307"/>
      <c r="E25" s="307"/>
      <c r="F25" s="102" t="str">
        <f>IF(立順表!F28="","",立順表!F28)</f>
        <v>喜多　春華</v>
      </c>
      <c r="G25" s="13" t="str">
        <f>IF(立順表!G28="","",立順表!G28)</f>
        <v>四</v>
      </c>
      <c r="H25" s="13" t="str">
        <f>IF(立順表!H28="","",立順表!H28)</f>
        <v>男</v>
      </c>
      <c r="I25" s="108" t="e">
        <f>IF(立順表!#REF!="","",立順表!#REF!)</f>
        <v>#REF!</v>
      </c>
      <c r="J25" s="8" t="s">
        <v>384</v>
      </c>
      <c r="K25" s="5" t="s">
        <v>383</v>
      </c>
      <c r="L25" s="5" t="s">
        <v>384</v>
      </c>
      <c r="M25" s="6" t="s">
        <v>384</v>
      </c>
      <c r="N25" s="11" t="s">
        <v>384</v>
      </c>
      <c r="O25" s="5" t="s">
        <v>383</v>
      </c>
      <c r="P25" s="5" t="s">
        <v>383</v>
      </c>
      <c r="Q25" s="12" t="s">
        <v>384</v>
      </c>
      <c r="R25" s="13">
        <f t="shared" si="0"/>
        <v>3</v>
      </c>
      <c r="S25" s="10">
        <f>IF(R24="","",SUM(R24:R26))</f>
        <v>10</v>
      </c>
      <c r="T25" s="8" t="str">
        <f t="shared" si="1"/>
        <v/>
      </c>
      <c r="U25" s="10">
        <f>IF(S25="","",RANK(S25,$S$4:$S$137))</f>
        <v>28</v>
      </c>
      <c r="V25" s="72"/>
      <c r="W25" s="10" t="str">
        <f>IF(U25&lt;9,"☆","")</f>
        <v/>
      </c>
      <c r="Y25" s="1" t="str">
        <f>D24</f>
        <v>石川</v>
      </c>
      <c r="Z25" s="39" t="str">
        <f>E24</f>
        <v>全石川Ｅ</v>
      </c>
      <c r="AA25" s="39" t="s">
        <v>407</v>
      </c>
      <c r="AB25" s="39" t="s">
        <v>149</v>
      </c>
      <c r="AC25" s="1" t="str">
        <f t="shared" si="2"/>
        <v>-</v>
      </c>
      <c r="AD25" s="1" t="str">
        <f t="shared" si="3"/>
        <v>-</v>
      </c>
      <c r="AE25" s="1">
        <f>U25+ROW()*0.001</f>
        <v>28.024999999999999</v>
      </c>
      <c r="AG25" s="1">
        <v>23</v>
      </c>
      <c r="AI25" s="81">
        <f t="shared" si="4"/>
        <v>16.088000000000001</v>
      </c>
      <c r="AJ25" s="130">
        <f t="shared" si="5"/>
        <v>12</v>
      </c>
      <c r="AK25" s="1">
        <f t="shared" si="6"/>
        <v>29</v>
      </c>
      <c r="AL25" s="1" t="str">
        <f t="shared" si="7"/>
        <v>福井</v>
      </c>
      <c r="AM25" s="1" t="str">
        <f t="shared" si="8"/>
        <v>越前市Ｂ</v>
      </c>
    </row>
    <row r="26" spans="2:39" ht="22.5" customHeight="1" x14ac:dyDescent="0.15">
      <c r="B26" s="106"/>
      <c r="C26" s="14"/>
      <c r="D26" s="308"/>
      <c r="E26" s="308"/>
      <c r="F26" s="103" t="str">
        <f>IF(立順表!F29="","",立順表!F29)</f>
        <v>北市　　誠</v>
      </c>
      <c r="G26" s="22" t="str">
        <f>IF(立順表!G29="","",立順表!G29)</f>
        <v>五</v>
      </c>
      <c r="H26" s="22" t="str">
        <f>IF(立順表!H29="","",立順表!H29)</f>
        <v>男</v>
      </c>
      <c r="I26" s="109" t="e">
        <f>IF(立順表!#REF!="","",立順表!#REF!)</f>
        <v>#REF!</v>
      </c>
      <c r="J26" s="27" t="s">
        <v>384</v>
      </c>
      <c r="K26" s="25" t="s">
        <v>384</v>
      </c>
      <c r="L26" s="25" t="s">
        <v>384</v>
      </c>
      <c r="M26" s="26" t="s">
        <v>384</v>
      </c>
      <c r="N26" s="15" t="s">
        <v>383</v>
      </c>
      <c r="O26" s="25" t="s">
        <v>383</v>
      </c>
      <c r="P26" s="25" t="s">
        <v>383</v>
      </c>
      <c r="Q26" s="16" t="s">
        <v>384</v>
      </c>
      <c r="R26" s="22">
        <f t="shared" si="0"/>
        <v>3</v>
      </c>
      <c r="S26" s="36"/>
      <c r="T26" s="27" t="str">
        <f t="shared" si="1"/>
        <v/>
      </c>
      <c r="U26" s="36"/>
      <c r="V26" s="73"/>
      <c r="W26" s="36"/>
      <c r="Y26" s="1" t="str">
        <f>D24</f>
        <v>石川</v>
      </c>
      <c r="Z26" s="39" t="str">
        <f>E24</f>
        <v>全石川Ｅ</v>
      </c>
      <c r="AA26" s="39" t="s">
        <v>408</v>
      </c>
      <c r="AB26" s="39" t="s">
        <v>179</v>
      </c>
      <c r="AC26" s="1" t="str">
        <f t="shared" si="2"/>
        <v>-</v>
      </c>
      <c r="AD26" s="1" t="str">
        <f t="shared" si="3"/>
        <v>-</v>
      </c>
      <c r="AG26" s="1">
        <v>24</v>
      </c>
      <c r="AI26" s="81">
        <f t="shared" si="4"/>
        <v>16.117999999999999</v>
      </c>
      <c r="AJ26" s="130">
        <f t="shared" si="5"/>
        <v>12</v>
      </c>
      <c r="AK26" s="1">
        <f t="shared" si="6"/>
        <v>39</v>
      </c>
      <c r="AL26" s="1" t="str">
        <f t="shared" si="7"/>
        <v>福井</v>
      </c>
      <c r="AM26" s="1" t="str">
        <f t="shared" si="8"/>
        <v>全福井Ｂ</v>
      </c>
    </row>
    <row r="27" spans="2:39" ht="22.5" customHeight="1" x14ac:dyDescent="0.15">
      <c r="B27" s="106"/>
      <c r="C27" s="2"/>
      <c r="D27" s="306" t="str">
        <f>IF(立順表!D30="","",立順表!D30)</f>
        <v>富山</v>
      </c>
      <c r="E27" s="306" t="str">
        <f>IF(立順表!E30="","",立順表!E30)</f>
        <v>立山</v>
      </c>
      <c r="F27" s="101" t="str">
        <f>IF(立順表!F30="","",立順表!F30)</f>
        <v>南　　有紀</v>
      </c>
      <c r="G27" s="9" t="str">
        <f>IF(立順表!G30="","",立順表!G30)</f>
        <v>参</v>
      </c>
      <c r="H27" s="9" t="str">
        <f>IF(立順表!H30="","",立順表!H30)</f>
        <v>女</v>
      </c>
      <c r="I27" s="107" t="e">
        <f>IF(立順表!#REF!="","",立順表!#REF!)</f>
        <v>#REF!</v>
      </c>
      <c r="J27" s="32" t="s">
        <v>383</v>
      </c>
      <c r="K27" s="28" t="s">
        <v>383</v>
      </c>
      <c r="L27" s="28" t="s">
        <v>383</v>
      </c>
      <c r="M27" s="29" t="s">
        <v>383</v>
      </c>
      <c r="N27" s="30" t="s">
        <v>384</v>
      </c>
      <c r="O27" s="28" t="s">
        <v>384</v>
      </c>
      <c r="P27" s="28" t="s">
        <v>383</v>
      </c>
      <c r="Q27" s="31" t="s">
        <v>383</v>
      </c>
      <c r="R27" s="9">
        <f t="shared" si="0"/>
        <v>6</v>
      </c>
      <c r="S27" s="10"/>
      <c r="T27" s="32" t="str">
        <f t="shared" si="1"/>
        <v>☆</v>
      </c>
      <c r="U27" s="34"/>
      <c r="V27" s="71"/>
      <c r="W27" s="34"/>
      <c r="Y27" s="1" t="str">
        <f>D27</f>
        <v>富山</v>
      </c>
      <c r="Z27" s="39" t="str">
        <f>E27</f>
        <v>立山</v>
      </c>
      <c r="AA27" s="39" t="s">
        <v>409</v>
      </c>
      <c r="AB27" s="39" t="s">
        <v>160</v>
      </c>
      <c r="AC27" s="1" t="str">
        <f t="shared" si="2"/>
        <v>-</v>
      </c>
      <c r="AD27" s="1">
        <f t="shared" si="3"/>
        <v>27</v>
      </c>
      <c r="AG27" s="1">
        <v>25</v>
      </c>
      <c r="AI27" s="81">
        <f t="shared" si="4"/>
        <v>25.052</v>
      </c>
      <c r="AJ27" s="130">
        <f t="shared" si="5"/>
        <v>11</v>
      </c>
      <c r="AK27" s="1">
        <f t="shared" si="6"/>
        <v>17</v>
      </c>
      <c r="AL27" s="1" t="str">
        <f t="shared" si="7"/>
        <v>石川</v>
      </c>
      <c r="AM27" s="1" t="str">
        <f t="shared" si="8"/>
        <v>金大医Ａ</v>
      </c>
    </row>
    <row r="28" spans="2:39" ht="22.5" customHeight="1" x14ac:dyDescent="0.15">
      <c r="B28" s="106"/>
      <c r="C28" s="33">
        <v>9</v>
      </c>
      <c r="D28" s="307"/>
      <c r="E28" s="307"/>
      <c r="F28" s="102" t="str">
        <f>IF(立順表!F31="","",立順表!F31)</f>
        <v>橋本　　薫</v>
      </c>
      <c r="G28" s="13" t="str">
        <f>IF(立順表!G31="","",立順表!G31)</f>
        <v>四</v>
      </c>
      <c r="H28" s="13" t="str">
        <f>IF(立順表!H31="","",立順表!H31)</f>
        <v>女</v>
      </c>
      <c r="I28" s="108" t="e">
        <f>IF(立順表!#REF!="","",立順表!#REF!)</f>
        <v>#REF!</v>
      </c>
      <c r="J28" s="8" t="s">
        <v>383</v>
      </c>
      <c r="K28" s="5" t="s">
        <v>384</v>
      </c>
      <c r="L28" s="5" t="s">
        <v>384</v>
      </c>
      <c r="M28" s="6" t="s">
        <v>384</v>
      </c>
      <c r="N28" s="11" t="s">
        <v>383</v>
      </c>
      <c r="O28" s="5" t="s">
        <v>384</v>
      </c>
      <c r="P28" s="5" t="s">
        <v>384</v>
      </c>
      <c r="Q28" s="12" t="s">
        <v>384</v>
      </c>
      <c r="R28" s="13">
        <f t="shared" si="0"/>
        <v>2</v>
      </c>
      <c r="S28" s="10">
        <f>IF(R27="","",SUM(R27:R29))</f>
        <v>12</v>
      </c>
      <c r="T28" s="8" t="str">
        <f t="shared" si="1"/>
        <v/>
      </c>
      <c r="U28" s="10">
        <f>IF(S28="","",RANK(S28,$S$4:$S$137))</f>
        <v>16</v>
      </c>
      <c r="V28" s="72"/>
      <c r="W28" s="10" t="str">
        <f>IF(U28&lt;9,"☆","")</f>
        <v/>
      </c>
      <c r="Y28" s="1" t="str">
        <f>D27</f>
        <v>富山</v>
      </c>
      <c r="Z28" s="39" t="str">
        <f>E27</f>
        <v>立山</v>
      </c>
      <c r="AA28" s="39" t="s">
        <v>410</v>
      </c>
      <c r="AB28" s="39" t="s">
        <v>149</v>
      </c>
      <c r="AC28" s="1" t="str">
        <f t="shared" si="2"/>
        <v>-</v>
      </c>
      <c r="AD28" s="1" t="str">
        <f t="shared" si="3"/>
        <v>-</v>
      </c>
      <c r="AE28" s="1">
        <f>U28+ROW()*0.001</f>
        <v>16.027999999999999</v>
      </c>
      <c r="AG28" s="1">
        <v>26</v>
      </c>
      <c r="AI28" s="81">
        <f t="shared" si="4"/>
        <v>25.055</v>
      </c>
      <c r="AJ28" s="130">
        <f t="shared" si="5"/>
        <v>11</v>
      </c>
      <c r="AK28" s="1">
        <f t="shared" si="6"/>
        <v>18</v>
      </c>
      <c r="AL28" s="1" t="str">
        <f t="shared" si="7"/>
        <v>富山</v>
      </c>
      <c r="AM28" s="1" t="str">
        <f t="shared" si="8"/>
        <v>高岡Ｃ</v>
      </c>
    </row>
    <row r="29" spans="2:39" ht="22.5" customHeight="1" x14ac:dyDescent="0.15">
      <c r="B29" s="105"/>
      <c r="C29" s="14"/>
      <c r="D29" s="308"/>
      <c r="E29" s="308"/>
      <c r="F29" s="103" t="str">
        <f>IF(立順表!F32="","",立順表!F32)</f>
        <v>谷　　秀明</v>
      </c>
      <c r="G29" s="22" t="str">
        <f>IF(立順表!G32="","",立順表!G32)</f>
        <v>四</v>
      </c>
      <c r="H29" s="22" t="str">
        <f>IF(立順表!H32="","",立順表!H32)</f>
        <v>男</v>
      </c>
      <c r="I29" s="109" t="e">
        <f>IF(立順表!#REF!="","",立順表!#REF!)</f>
        <v>#REF!</v>
      </c>
      <c r="J29" s="21" t="s">
        <v>384</v>
      </c>
      <c r="K29" s="17" t="s">
        <v>383</v>
      </c>
      <c r="L29" s="17" t="s">
        <v>384</v>
      </c>
      <c r="M29" s="18" t="s">
        <v>383</v>
      </c>
      <c r="N29" s="19" t="s">
        <v>383</v>
      </c>
      <c r="O29" s="17" t="s">
        <v>384</v>
      </c>
      <c r="P29" s="17" t="s">
        <v>383</v>
      </c>
      <c r="Q29" s="20" t="s">
        <v>384</v>
      </c>
      <c r="R29" s="22">
        <f t="shared" si="0"/>
        <v>4</v>
      </c>
      <c r="S29" s="36"/>
      <c r="T29" s="21" t="str">
        <f t="shared" si="1"/>
        <v/>
      </c>
      <c r="U29" s="36"/>
      <c r="V29" s="73"/>
      <c r="W29" s="36"/>
      <c r="Y29" s="1" t="str">
        <f>D27</f>
        <v>富山</v>
      </c>
      <c r="Z29" s="39" t="str">
        <f>E27</f>
        <v>立山</v>
      </c>
      <c r="AA29" s="39" t="s">
        <v>411</v>
      </c>
      <c r="AB29" s="39" t="s">
        <v>149</v>
      </c>
      <c r="AC29" s="1" t="str">
        <f t="shared" si="2"/>
        <v>-</v>
      </c>
      <c r="AD29" s="1" t="str">
        <f t="shared" si="3"/>
        <v>-</v>
      </c>
      <c r="AG29" s="1">
        <v>27</v>
      </c>
      <c r="AI29" s="81">
        <f t="shared" si="4"/>
        <v>25.126999999999999</v>
      </c>
      <c r="AJ29" s="130">
        <f t="shared" si="5"/>
        <v>11</v>
      </c>
      <c r="AK29" s="1">
        <f t="shared" si="6"/>
        <v>42</v>
      </c>
      <c r="AL29" s="1" t="str">
        <f t="shared" si="7"/>
        <v>富山</v>
      </c>
      <c r="AM29" s="1" t="str">
        <f t="shared" si="8"/>
        <v>射水Ａ</v>
      </c>
    </row>
    <row r="30" spans="2:39" ht="22.5" customHeight="1" x14ac:dyDescent="0.15">
      <c r="B30" s="104"/>
      <c r="C30" s="2"/>
      <c r="D30" s="306" t="str">
        <f>IF(立順表!D33="","",立順表!D33)</f>
        <v>石川</v>
      </c>
      <c r="E30" s="306" t="str">
        <f>IF(立順表!E33="","",立順表!E33)</f>
        <v>全石川Ｆ</v>
      </c>
      <c r="F30" s="101" t="str">
        <f>IF(立順表!F33="","",立順表!F33)</f>
        <v>島　　満栄</v>
      </c>
      <c r="G30" s="9" t="str">
        <f>IF(立順表!G33="","",立順表!G33)</f>
        <v>錬五</v>
      </c>
      <c r="H30" s="9" t="str">
        <f>IF(立順表!H33="","",立順表!H33)</f>
        <v>女</v>
      </c>
      <c r="I30" s="107" t="e">
        <f>IF(立順表!#REF!="","",立順表!#REF!)</f>
        <v>#REF!</v>
      </c>
      <c r="J30" s="24" t="s">
        <v>383</v>
      </c>
      <c r="K30" s="7" t="s">
        <v>384</v>
      </c>
      <c r="L30" s="7" t="s">
        <v>383</v>
      </c>
      <c r="M30" s="23" t="s">
        <v>384</v>
      </c>
      <c r="N30" s="3" t="s">
        <v>384</v>
      </c>
      <c r="O30" s="7" t="s">
        <v>383</v>
      </c>
      <c r="P30" s="7" t="s">
        <v>383</v>
      </c>
      <c r="Q30" s="4" t="s">
        <v>383</v>
      </c>
      <c r="R30" s="9">
        <f t="shared" si="0"/>
        <v>5</v>
      </c>
      <c r="S30" s="10"/>
      <c r="T30" s="24" t="str">
        <f t="shared" si="1"/>
        <v/>
      </c>
      <c r="U30" s="34"/>
      <c r="V30" s="71"/>
      <c r="W30" s="34"/>
      <c r="Y30" s="1" t="str">
        <f>D30</f>
        <v>石川</v>
      </c>
      <c r="Z30" s="39" t="str">
        <f>E30</f>
        <v>全石川Ｆ</v>
      </c>
      <c r="AA30" s="39" t="s">
        <v>412</v>
      </c>
      <c r="AB30" s="39" t="s">
        <v>190</v>
      </c>
      <c r="AC30" s="1" t="str">
        <f t="shared" si="2"/>
        <v>-</v>
      </c>
      <c r="AD30" s="1" t="str">
        <f t="shared" si="3"/>
        <v>-</v>
      </c>
      <c r="AG30" s="1">
        <v>28</v>
      </c>
      <c r="AI30" s="81">
        <f t="shared" si="4"/>
        <v>28.004000000000001</v>
      </c>
      <c r="AJ30" s="130">
        <f t="shared" si="5"/>
        <v>10</v>
      </c>
      <c r="AK30" s="1">
        <f t="shared" si="6"/>
        <v>1</v>
      </c>
      <c r="AL30" s="1" t="str">
        <f t="shared" si="7"/>
        <v>富山</v>
      </c>
      <c r="AM30" s="1" t="str">
        <f t="shared" si="8"/>
        <v>富山Ａ</v>
      </c>
    </row>
    <row r="31" spans="2:39" ht="22.5" customHeight="1" x14ac:dyDescent="0.15">
      <c r="B31" s="106"/>
      <c r="C31" s="33">
        <v>10</v>
      </c>
      <c r="D31" s="307"/>
      <c r="E31" s="307"/>
      <c r="F31" s="102" t="str">
        <f>IF(立順表!F34="","",立順表!F34)</f>
        <v>山崎　優佳</v>
      </c>
      <c r="G31" s="13" t="str">
        <f>IF(立順表!G34="","",立順表!G34)</f>
        <v>四</v>
      </c>
      <c r="H31" s="13" t="str">
        <f>IF(立順表!H34="","",立順表!H34)</f>
        <v>女</v>
      </c>
      <c r="I31" s="108" t="e">
        <f>IF(立順表!#REF!="","",立順表!#REF!)</f>
        <v>#REF!</v>
      </c>
      <c r="J31" s="8" t="s">
        <v>383</v>
      </c>
      <c r="K31" s="5" t="s">
        <v>383</v>
      </c>
      <c r="L31" s="5" t="s">
        <v>384</v>
      </c>
      <c r="M31" s="6" t="s">
        <v>383</v>
      </c>
      <c r="N31" s="11" t="s">
        <v>384</v>
      </c>
      <c r="O31" s="5" t="s">
        <v>384</v>
      </c>
      <c r="P31" s="5" t="s">
        <v>383</v>
      </c>
      <c r="Q31" s="12" t="s">
        <v>383</v>
      </c>
      <c r="R31" s="13">
        <f t="shared" si="0"/>
        <v>5</v>
      </c>
      <c r="S31" s="10">
        <f>IF(R30="","",SUM(R30:R32))</f>
        <v>13</v>
      </c>
      <c r="T31" s="8" t="str">
        <f t="shared" si="1"/>
        <v/>
      </c>
      <c r="U31" s="10">
        <f>IF(S31="","",RANK(S31,$S$4:$S$137))</f>
        <v>12</v>
      </c>
      <c r="V31" s="72"/>
      <c r="W31" s="10" t="str">
        <f>IF(U31&lt;9,"☆","")</f>
        <v/>
      </c>
      <c r="Y31" s="1" t="str">
        <f>D30</f>
        <v>石川</v>
      </c>
      <c r="Z31" s="39" t="str">
        <f>E30</f>
        <v>全石川Ｆ</v>
      </c>
      <c r="AA31" s="39" t="s">
        <v>413</v>
      </c>
      <c r="AB31" s="39" t="s">
        <v>149</v>
      </c>
      <c r="AC31" s="1" t="str">
        <f t="shared" si="2"/>
        <v>-</v>
      </c>
      <c r="AD31" s="1" t="str">
        <f t="shared" si="3"/>
        <v>-</v>
      </c>
      <c r="AE31" s="1">
        <f>U31+ROW()*0.001</f>
        <v>12.031000000000001</v>
      </c>
      <c r="AG31" s="1">
        <v>29</v>
      </c>
      <c r="AI31" s="81">
        <f t="shared" si="4"/>
        <v>28.024999999999999</v>
      </c>
      <c r="AJ31" s="130">
        <f t="shared" si="5"/>
        <v>10</v>
      </c>
      <c r="AK31" s="1">
        <f t="shared" si="6"/>
        <v>8</v>
      </c>
      <c r="AL31" s="1" t="str">
        <f t="shared" si="7"/>
        <v>石川</v>
      </c>
      <c r="AM31" s="1" t="str">
        <f t="shared" si="8"/>
        <v>全石川Ｅ</v>
      </c>
    </row>
    <row r="32" spans="2:39" ht="22.5" customHeight="1" x14ac:dyDescent="0.15">
      <c r="B32" s="106"/>
      <c r="C32" s="14"/>
      <c r="D32" s="308"/>
      <c r="E32" s="308"/>
      <c r="F32" s="103" t="str">
        <f>IF(立順表!F35="","",立順表!F35)</f>
        <v>加藤　裕子</v>
      </c>
      <c r="G32" s="22" t="str">
        <f>IF(立順表!G35="","",立順表!G35)</f>
        <v>錬五</v>
      </c>
      <c r="H32" s="22" t="str">
        <f>IF(立順表!H35="","",立順表!H35)</f>
        <v>女</v>
      </c>
      <c r="I32" s="109" t="e">
        <f>IF(立順表!#REF!="","",立順表!#REF!)</f>
        <v>#REF!</v>
      </c>
      <c r="J32" s="27" t="s">
        <v>384</v>
      </c>
      <c r="K32" s="25" t="s">
        <v>384</v>
      </c>
      <c r="L32" s="25" t="s">
        <v>384</v>
      </c>
      <c r="M32" s="26" t="s">
        <v>384</v>
      </c>
      <c r="N32" s="15" t="s">
        <v>383</v>
      </c>
      <c r="O32" s="25" t="s">
        <v>383</v>
      </c>
      <c r="P32" s="25" t="s">
        <v>383</v>
      </c>
      <c r="Q32" s="16" t="s">
        <v>384</v>
      </c>
      <c r="R32" s="22">
        <f t="shared" si="0"/>
        <v>3</v>
      </c>
      <c r="S32" s="36"/>
      <c r="T32" s="27" t="str">
        <f t="shared" si="1"/>
        <v/>
      </c>
      <c r="U32" s="36"/>
      <c r="V32" s="73"/>
      <c r="W32" s="36"/>
      <c r="Y32" s="1" t="str">
        <f>D30</f>
        <v>石川</v>
      </c>
      <c r="Z32" s="39" t="str">
        <f>E30</f>
        <v>全石川Ｆ</v>
      </c>
      <c r="AA32" s="39" t="s">
        <v>414</v>
      </c>
      <c r="AB32" s="39" t="s">
        <v>190</v>
      </c>
      <c r="AC32" s="1" t="str">
        <f t="shared" si="2"/>
        <v>-</v>
      </c>
      <c r="AD32" s="1" t="str">
        <f t="shared" si="3"/>
        <v>-</v>
      </c>
      <c r="AG32" s="1">
        <v>30</v>
      </c>
      <c r="AI32" s="81">
        <f t="shared" si="4"/>
        <v>28.042999999999999</v>
      </c>
      <c r="AJ32" s="130">
        <f t="shared" si="5"/>
        <v>10</v>
      </c>
      <c r="AK32" s="1">
        <f t="shared" si="6"/>
        <v>14</v>
      </c>
      <c r="AL32" s="1" t="str">
        <f t="shared" si="7"/>
        <v>富山</v>
      </c>
      <c r="AM32" s="1" t="str">
        <f t="shared" si="8"/>
        <v>富山Ｄ</v>
      </c>
    </row>
    <row r="33" spans="2:39" ht="22.5" customHeight="1" x14ac:dyDescent="0.15">
      <c r="B33" s="106"/>
      <c r="C33" s="33"/>
      <c r="D33" s="306" t="str">
        <f>IF(立順表!D36="","",立順表!D36)</f>
        <v>福井</v>
      </c>
      <c r="E33" s="306" t="str">
        <f>IF(立順表!E36="","",立順表!E36)</f>
        <v>鯖江市</v>
      </c>
      <c r="F33" s="101" t="str">
        <f>IF(立順表!F36="","",立順表!F36)</f>
        <v>永田　秀和</v>
      </c>
      <c r="G33" s="9" t="str">
        <f>IF(立順表!G36="","",立順表!G36)</f>
        <v>五</v>
      </c>
      <c r="H33" s="9" t="str">
        <f>IF(立順表!H36="","",立順表!H36)</f>
        <v>男</v>
      </c>
      <c r="I33" s="107" t="e">
        <f>IF(立順表!#REF!="","",立順表!#REF!)</f>
        <v>#REF!</v>
      </c>
      <c r="J33" s="32" t="s">
        <v>383</v>
      </c>
      <c r="K33" s="28" t="s">
        <v>383</v>
      </c>
      <c r="L33" s="28" t="s">
        <v>383</v>
      </c>
      <c r="M33" s="29" t="s">
        <v>383</v>
      </c>
      <c r="N33" s="30" t="s">
        <v>383</v>
      </c>
      <c r="O33" s="28" t="s">
        <v>383</v>
      </c>
      <c r="P33" s="28" t="s">
        <v>384</v>
      </c>
      <c r="Q33" s="31" t="s">
        <v>384</v>
      </c>
      <c r="R33" s="35">
        <f t="shared" si="0"/>
        <v>6</v>
      </c>
      <c r="S33" s="10"/>
      <c r="T33" s="32" t="str">
        <f t="shared" si="1"/>
        <v>☆</v>
      </c>
      <c r="U33" s="34"/>
      <c r="V33" s="71"/>
      <c r="W33" s="34"/>
      <c r="Y33" s="1" t="str">
        <f>D33</f>
        <v>福井</v>
      </c>
      <c r="Z33" s="39" t="str">
        <f>E33</f>
        <v>鯖江市</v>
      </c>
      <c r="AA33" s="39" t="s">
        <v>415</v>
      </c>
      <c r="AB33" s="39" t="s">
        <v>179</v>
      </c>
      <c r="AC33" s="1">
        <f t="shared" si="2"/>
        <v>33</v>
      </c>
      <c r="AD33" s="1" t="str">
        <f t="shared" si="3"/>
        <v>-</v>
      </c>
      <c r="AG33" s="1">
        <v>31</v>
      </c>
      <c r="AI33" s="81">
        <f t="shared" si="4"/>
        <v>31.094000000000001</v>
      </c>
      <c r="AJ33" s="130">
        <f t="shared" si="5"/>
        <v>9</v>
      </c>
      <c r="AK33" s="1">
        <f t="shared" si="6"/>
        <v>31</v>
      </c>
      <c r="AL33" s="1" t="str">
        <f t="shared" si="7"/>
        <v>福井</v>
      </c>
      <c r="AM33" s="1" t="str">
        <f t="shared" si="8"/>
        <v>越前市Ａ･
福井市</v>
      </c>
    </row>
    <row r="34" spans="2:39" ht="22.5" customHeight="1" x14ac:dyDescent="0.15">
      <c r="B34" s="106">
        <v>4</v>
      </c>
      <c r="C34" s="33">
        <v>11</v>
      </c>
      <c r="D34" s="307"/>
      <c r="E34" s="307"/>
      <c r="F34" s="102" t="str">
        <f>IF(立順表!F37="","",立順表!F37)</f>
        <v>齋藤　由希</v>
      </c>
      <c r="G34" s="13" t="str">
        <f>IF(立順表!G37="","",立順表!G37)</f>
        <v>初</v>
      </c>
      <c r="H34" s="13" t="str">
        <f>IF(立順表!H37="","",立順表!H37)</f>
        <v>女</v>
      </c>
      <c r="I34" s="108" t="e">
        <f>IF(立順表!#REF!="","",立順表!#REF!)</f>
        <v>#REF!</v>
      </c>
      <c r="J34" s="8" t="s">
        <v>384</v>
      </c>
      <c r="K34" s="5" t="s">
        <v>384</v>
      </c>
      <c r="L34" s="5" t="s">
        <v>384</v>
      </c>
      <c r="M34" s="6" t="s">
        <v>384</v>
      </c>
      <c r="N34" s="11" t="s">
        <v>384</v>
      </c>
      <c r="O34" s="5" t="s">
        <v>384</v>
      </c>
      <c r="P34" s="5" t="s">
        <v>384</v>
      </c>
      <c r="Q34" s="12" t="s">
        <v>383</v>
      </c>
      <c r="R34" s="13">
        <f t="shared" si="0"/>
        <v>1</v>
      </c>
      <c r="S34" s="10">
        <f>IF(R33="","",SUM(R33:R35))</f>
        <v>13</v>
      </c>
      <c r="T34" s="8" t="str">
        <f t="shared" si="1"/>
        <v/>
      </c>
      <c r="U34" s="10">
        <f>IF(S34="","",RANK(S34,$S$4:$S$137))</f>
        <v>12</v>
      </c>
      <c r="V34" s="72"/>
      <c r="W34" s="10" t="str">
        <f>IF(U34&lt;9,"☆","")</f>
        <v/>
      </c>
      <c r="Y34" s="1" t="str">
        <f>D33</f>
        <v>福井</v>
      </c>
      <c r="Z34" s="39" t="str">
        <f>E33</f>
        <v>鯖江市</v>
      </c>
      <c r="AA34" s="39" t="s">
        <v>416</v>
      </c>
      <c r="AB34" s="39" t="s">
        <v>196</v>
      </c>
      <c r="AC34" s="1" t="str">
        <f t="shared" si="2"/>
        <v>-</v>
      </c>
      <c r="AD34" s="1" t="str">
        <f t="shared" si="3"/>
        <v>-</v>
      </c>
      <c r="AE34" s="1">
        <f>U34+ROW()*0.001</f>
        <v>12.034000000000001</v>
      </c>
      <c r="AG34" s="1">
        <v>32</v>
      </c>
      <c r="AI34" s="81">
        <f t="shared" si="4"/>
        <v>31.1</v>
      </c>
      <c r="AJ34" s="130">
        <f t="shared" si="5"/>
        <v>9</v>
      </c>
      <c r="AK34" s="1">
        <f t="shared" si="6"/>
        <v>33</v>
      </c>
      <c r="AL34" s="1" t="str">
        <f t="shared" si="7"/>
        <v>福井</v>
      </c>
      <c r="AM34" s="1" t="str">
        <f t="shared" si="8"/>
        <v>全福井Ｅ</v>
      </c>
    </row>
    <row r="35" spans="2:39" ht="22.5" customHeight="1" x14ac:dyDescent="0.15">
      <c r="B35" s="106"/>
      <c r="C35" s="14"/>
      <c r="D35" s="308"/>
      <c r="E35" s="308"/>
      <c r="F35" s="103" t="str">
        <f>IF(立順表!F38="","",立順表!F38)</f>
        <v>南部　弘美</v>
      </c>
      <c r="G35" s="22" t="str">
        <f>IF(立順表!G38="","",立順表!G38)</f>
        <v>五</v>
      </c>
      <c r="H35" s="22" t="str">
        <f>IF(立順表!H38="","",立順表!H38)</f>
        <v>女</v>
      </c>
      <c r="I35" s="109" t="e">
        <f>IF(立順表!#REF!="","",立順表!#REF!)</f>
        <v>#REF!</v>
      </c>
      <c r="J35" s="21" t="s">
        <v>384</v>
      </c>
      <c r="K35" s="17" t="s">
        <v>383</v>
      </c>
      <c r="L35" s="17" t="s">
        <v>383</v>
      </c>
      <c r="M35" s="18" t="s">
        <v>383</v>
      </c>
      <c r="N35" s="19" t="s">
        <v>383</v>
      </c>
      <c r="O35" s="17" t="s">
        <v>383</v>
      </c>
      <c r="P35" s="17" t="s">
        <v>384</v>
      </c>
      <c r="Q35" s="20" t="s">
        <v>383</v>
      </c>
      <c r="R35" s="22">
        <f t="shared" ref="R35:R63" si="9">IF(J35="","",COUNTIF(J35:Q35,"○"))</f>
        <v>6</v>
      </c>
      <c r="S35" s="36"/>
      <c r="T35" s="21" t="str">
        <f t="shared" ref="T35:T63" si="10">IF(J35="","",IF(R35&gt;=6,"☆",""))</f>
        <v>☆</v>
      </c>
      <c r="U35" s="36"/>
      <c r="V35" s="73"/>
      <c r="W35" s="36"/>
      <c r="Y35" s="1" t="str">
        <f>D33</f>
        <v>福井</v>
      </c>
      <c r="Z35" s="39" t="str">
        <f>E33</f>
        <v>鯖江市</v>
      </c>
      <c r="AA35" s="39" t="s">
        <v>417</v>
      </c>
      <c r="AB35" s="39" t="s">
        <v>179</v>
      </c>
      <c r="AC35" s="1" t="str">
        <f t="shared" si="2"/>
        <v>-</v>
      </c>
      <c r="AD35" s="1">
        <f t="shared" si="3"/>
        <v>35</v>
      </c>
      <c r="AG35" s="1">
        <v>33</v>
      </c>
      <c r="AI35" s="81">
        <f t="shared" si="4"/>
        <v>31.13</v>
      </c>
      <c r="AJ35" s="130">
        <f t="shared" si="5"/>
        <v>9</v>
      </c>
      <c r="AK35" s="1">
        <f t="shared" si="6"/>
        <v>43</v>
      </c>
      <c r="AL35" s="1" t="str">
        <f t="shared" si="7"/>
        <v>富山</v>
      </c>
      <c r="AM35" s="1" t="str">
        <f t="shared" si="8"/>
        <v>富山Ｅ</v>
      </c>
    </row>
    <row r="36" spans="2:39" ht="22.5" customHeight="1" x14ac:dyDescent="0.15">
      <c r="B36" s="106"/>
      <c r="C36" s="2"/>
      <c r="D36" s="306" t="str">
        <f>IF(立順表!D39="","",立順表!D39)</f>
        <v>富山</v>
      </c>
      <c r="E36" s="306" t="str">
        <f>IF(立順表!E39="","",立順表!E39)</f>
        <v>小矢部</v>
      </c>
      <c r="F36" s="101" t="str">
        <f>IF(立順表!F39="","",立順表!F39)</f>
        <v>小川　英信</v>
      </c>
      <c r="G36" s="9" t="str">
        <f>IF(立順表!G39="","",立順表!G39)</f>
        <v>錬五</v>
      </c>
      <c r="H36" s="9" t="str">
        <f>IF(立順表!H39="","",立順表!H39)</f>
        <v>男</v>
      </c>
      <c r="I36" s="107" t="e">
        <f>IF(立順表!#REF!="","",立順表!#REF!)</f>
        <v>#REF!</v>
      </c>
      <c r="J36" s="24" t="s">
        <v>383</v>
      </c>
      <c r="K36" s="7" t="s">
        <v>384</v>
      </c>
      <c r="L36" s="7" t="s">
        <v>383</v>
      </c>
      <c r="M36" s="23" t="s">
        <v>383</v>
      </c>
      <c r="N36" s="3" t="s">
        <v>384</v>
      </c>
      <c r="O36" s="7" t="s">
        <v>383</v>
      </c>
      <c r="P36" s="7" t="s">
        <v>383</v>
      </c>
      <c r="Q36" s="4" t="s">
        <v>383</v>
      </c>
      <c r="R36" s="9">
        <f t="shared" si="9"/>
        <v>6</v>
      </c>
      <c r="S36" s="10"/>
      <c r="T36" s="24" t="str">
        <f t="shared" si="10"/>
        <v>☆</v>
      </c>
      <c r="U36" s="34"/>
      <c r="V36" s="71"/>
      <c r="W36" s="34"/>
      <c r="Y36" s="1" t="str">
        <f>D36</f>
        <v>富山</v>
      </c>
      <c r="Z36" s="39" t="str">
        <f>E36</f>
        <v>小矢部</v>
      </c>
      <c r="AA36" s="39" t="s">
        <v>418</v>
      </c>
      <c r="AB36" s="39" t="s">
        <v>190</v>
      </c>
      <c r="AC36" s="1">
        <f t="shared" si="2"/>
        <v>36</v>
      </c>
      <c r="AD36" s="1" t="str">
        <f t="shared" si="3"/>
        <v>-</v>
      </c>
      <c r="AG36" s="1">
        <v>34</v>
      </c>
      <c r="AI36" s="81">
        <f t="shared" si="4"/>
        <v>34.07</v>
      </c>
      <c r="AJ36" s="130">
        <f t="shared" si="5"/>
        <v>8</v>
      </c>
      <c r="AK36" s="1">
        <f t="shared" si="6"/>
        <v>23</v>
      </c>
      <c r="AL36" s="1" t="str">
        <f t="shared" si="7"/>
        <v>富山</v>
      </c>
      <c r="AM36" s="1" t="str">
        <f t="shared" si="8"/>
        <v>富山Ｂ</v>
      </c>
    </row>
    <row r="37" spans="2:39" ht="22.5" customHeight="1" x14ac:dyDescent="0.15">
      <c r="B37" s="106"/>
      <c r="C37" s="33">
        <v>12</v>
      </c>
      <c r="D37" s="307"/>
      <c r="E37" s="307"/>
      <c r="F37" s="102" t="str">
        <f>IF(立順表!F40="","",立順表!F40)</f>
        <v>大橋　礼佳</v>
      </c>
      <c r="G37" s="13" t="str">
        <f>IF(立順表!G40="","",立順表!G40)</f>
        <v>参</v>
      </c>
      <c r="H37" s="13" t="str">
        <f>IF(立順表!H40="","",立順表!H40)</f>
        <v>女</v>
      </c>
      <c r="I37" s="108" t="e">
        <f>IF(立順表!#REF!="","",立順表!#REF!)</f>
        <v>#REF!</v>
      </c>
      <c r="J37" s="8" t="s">
        <v>384</v>
      </c>
      <c r="K37" s="5" t="s">
        <v>383</v>
      </c>
      <c r="L37" s="5" t="s">
        <v>384</v>
      </c>
      <c r="M37" s="6" t="s">
        <v>384</v>
      </c>
      <c r="N37" s="11" t="s">
        <v>383</v>
      </c>
      <c r="O37" s="5" t="s">
        <v>383</v>
      </c>
      <c r="P37" s="5" t="s">
        <v>383</v>
      </c>
      <c r="Q37" s="12" t="s">
        <v>384</v>
      </c>
      <c r="R37" s="13">
        <f t="shared" si="9"/>
        <v>4</v>
      </c>
      <c r="S37" s="10">
        <f>IF(R36="","",SUM(R36:R38))</f>
        <v>14</v>
      </c>
      <c r="T37" s="8" t="str">
        <f t="shared" si="10"/>
        <v/>
      </c>
      <c r="U37" s="10">
        <f>IF(S37="","",RANK(S37,$S$4:$S$137))</f>
        <v>9</v>
      </c>
      <c r="V37" s="72"/>
      <c r="W37" s="10" t="str">
        <f>IF(U37&lt;9,"☆","")</f>
        <v/>
      </c>
      <c r="Y37" s="1" t="str">
        <f>D36</f>
        <v>富山</v>
      </c>
      <c r="Z37" s="39" t="str">
        <f>E36</f>
        <v>小矢部</v>
      </c>
      <c r="AA37" s="39" t="s">
        <v>419</v>
      </c>
      <c r="AB37" s="39" t="s">
        <v>160</v>
      </c>
      <c r="AC37" s="1" t="str">
        <f t="shared" si="2"/>
        <v>-</v>
      </c>
      <c r="AD37" s="1" t="str">
        <f t="shared" si="3"/>
        <v>-</v>
      </c>
      <c r="AE37" s="1">
        <f>U37+ROW()*0.001</f>
        <v>9.0370000000000008</v>
      </c>
      <c r="AG37" s="1">
        <v>35</v>
      </c>
      <c r="AI37" s="81">
        <f t="shared" si="4"/>
        <v>34.133000000000003</v>
      </c>
      <c r="AJ37" s="130">
        <f t="shared" si="5"/>
        <v>8</v>
      </c>
      <c r="AK37" s="1">
        <f t="shared" si="6"/>
        <v>44</v>
      </c>
      <c r="AL37" s="1" t="str">
        <f t="shared" si="7"/>
        <v>石川</v>
      </c>
      <c r="AM37" s="1" t="str">
        <f t="shared" si="8"/>
        <v>全石川Ｇ</v>
      </c>
    </row>
    <row r="38" spans="2:39" ht="22.5" customHeight="1" x14ac:dyDescent="0.15">
      <c r="B38" s="105"/>
      <c r="C38" s="14"/>
      <c r="D38" s="308"/>
      <c r="E38" s="308"/>
      <c r="F38" s="103" t="str">
        <f>IF(立順表!F41="","",立順表!F41)</f>
        <v>大川　他修</v>
      </c>
      <c r="G38" s="22" t="str">
        <f>IF(立順表!G41="","",立順表!G41)</f>
        <v>錬六</v>
      </c>
      <c r="H38" s="22" t="str">
        <f>IF(立順表!H41="","",立順表!H41)</f>
        <v>男</v>
      </c>
      <c r="I38" s="109" t="e">
        <f>IF(立順表!#REF!="","",立順表!#REF!)</f>
        <v>#REF!</v>
      </c>
      <c r="J38" s="27" t="s">
        <v>384</v>
      </c>
      <c r="K38" s="25" t="s">
        <v>384</v>
      </c>
      <c r="L38" s="25" t="s">
        <v>383</v>
      </c>
      <c r="M38" s="26" t="s">
        <v>384</v>
      </c>
      <c r="N38" s="15" t="s">
        <v>383</v>
      </c>
      <c r="O38" s="25" t="s">
        <v>384</v>
      </c>
      <c r="P38" s="25" t="s">
        <v>383</v>
      </c>
      <c r="Q38" s="16" t="s">
        <v>383</v>
      </c>
      <c r="R38" s="22">
        <f t="shared" si="9"/>
        <v>4</v>
      </c>
      <c r="S38" s="36"/>
      <c r="T38" s="27" t="str">
        <f t="shared" si="10"/>
        <v/>
      </c>
      <c r="U38" s="36"/>
      <c r="V38" s="73"/>
      <c r="W38" s="36"/>
      <c r="Y38" s="1" t="str">
        <f>D36</f>
        <v>富山</v>
      </c>
      <c r="Z38" s="39" t="str">
        <f>E36</f>
        <v>小矢部</v>
      </c>
      <c r="AA38" s="39" t="s">
        <v>420</v>
      </c>
      <c r="AB38" s="39" t="s">
        <v>162</v>
      </c>
      <c r="AC38" s="1" t="str">
        <f t="shared" si="2"/>
        <v>-</v>
      </c>
      <c r="AD38" s="1" t="str">
        <f t="shared" si="3"/>
        <v>-</v>
      </c>
      <c r="AG38" s="1">
        <v>36</v>
      </c>
      <c r="AI38" s="81">
        <f t="shared" si="4"/>
        <v>36.018999999999998</v>
      </c>
      <c r="AJ38" s="130">
        <f t="shared" si="5"/>
        <v>7</v>
      </c>
      <c r="AK38" s="1">
        <f t="shared" si="6"/>
        <v>6</v>
      </c>
      <c r="AL38" s="1" t="str">
        <f t="shared" si="7"/>
        <v>富山</v>
      </c>
      <c r="AM38" s="1" t="str">
        <f t="shared" si="8"/>
        <v>全富山Ｄ</v>
      </c>
    </row>
    <row r="39" spans="2:39" ht="22.5" customHeight="1" x14ac:dyDescent="0.15">
      <c r="B39" s="104"/>
      <c r="C39" s="2"/>
      <c r="D39" s="306" t="str">
        <f>IF(立順表!D42="","",立順表!D42)</f>
        <v>福井</v>
      </c>
      <c r="E39" s="306" t="str">
        <f>IF(立順表!E42="","",立順表!E42)</f>
        <v>全福井Ｃ</v>
      </c>
      <c r="F39" s="101" t="str">
        <f>IF(立順表!F42="","",立順表!F42)</f>
        <v>後藤　嵩幸</v>
      </c>
      <c r="G39" s="9" t="str">
        <f>IF(立順表!G42="","",立順表!G42)</f>
        <v>四</v>
      </c>
      <c r="H39" s="9" t="str">
        <f>IF(立順表!H42="","",立順表!H42)</f>
        <v>男</v>
      </c>
      <c r="I39" s="107" t="e">
        <f>IF(立順表!#REF!="","",立順表!#REF!)</f>
        <v>#REF!</v>
      </c>
      <c r="J39" s="32" t="s">
        <v>384</v>
      </c>
      <c r="K39" s="28" t="s">
        <v>383</v>
      </c>
      <c r="L39" s="28" t="s">
        <v>384</v>
      </c>
      <c r="M39" s="29" t="s">
        <v>384</v>
      </c>
      <c r="N39" s="30" t="s">
        <v>383</v>
      </c>
      <c r="O39" s="28" t="s">
        <v>383</v>
      </c>
      <c r="P39" s="28" t="s">
        <v>383</v>
      </c>
      <c r="Q39" s="31" t="s">
        <v>384</v>
      </c>
      <c r="R39" s="9">
        <f t="shared" si="9"/>
        <v>4</v>
      </c>
      <c r="S39" s="10"/>
      <c r="T39" s="32" t="str">
        <f t="shared" si="10"/>
        <v/>
      </c>
      <c r="U39" s="34"/>
      <c r="V39" s="71"/>
      <c r="W39" s="34"/>
      <c r="Y39" s="1" t="str">
        <f>D39</f>
        <v>福井</v>
      </c>
      <c r="Z39" s="39" t="str">
        <f>E39</f>
        <v>全福井Ｃ</v>
      </c>
      <c r="AA39" s="39" t="s">
        <v>421</v>
      </c>
      <c r="AB39" s="39" t="s">
        <v>149</v>
      </c>
      <c r="AC39" s="1" t="str">
        <f t="shared" si="2"/>
        <v>-</v>
      </c>
      <c r="AD39" s="1" t="str">
        <f t="shared" si="3"/>
        <v>-</v>
      </c>
      <c r="AG39" s="1">
        <v>37</v>
      </c>
      <c r="AI39" s="81">
        <f t="shared" si="4"/>
        <v>36.045999999999999</v>
      </c>
      <c r="AJ39" s="130">
        <f t="shared" si="5"/>
        <v>7</v>
      </c>
      <c r="AK39" s="1">
        <f t="shared" si="6"/>
        <v>15</v>
      </c>
      <c r="AL39" s="1" t="str">
        <f t="shared" si="7"/>
        <v>富山</v>
      </c>
      <c r="AM39" s="1" t="str">
        <f t="shared" si="8"/>
        <v>高岡Ａ</v>
      </c>
    </row>
    <row r="40" spans="2:39" ht="22.5" customHeight="1" x14ac:dyDescent="0.15">
      <c r="B40" s="106"/>
      <c r="C40" s="33">
        <v>13</v>
      </c>
      <c r="D40" s="307"/>
      <c r="E40" s="307"/>
      <c r="F40" s="102" t="str">
        <f>IF(立順表!F43="","",立順表!F43)</f>
        <v>東　　孝博</v>
      </c>
      <c r="G40" s="13" t="str">
        <f>IF(立順表!G43="","",立順表!G43)</f>
        <v>四</v>
      </c>
      <c r="H40" s="13" t="str">
        <f>IF(立順表!H43="","",立順表!H43)</f>
        <v>男</v>
      </c>
      <c r="I40" s="108" t="e">
        <f>IF(立順表!#REF!="","",立順表!#REF!)</f>
        <v>#REF!</v>
      </c>
      <c r="J40" s="8" t="s">
        <v>383</v>
      </c>
      <c r="K40" s="5" t="s">
        <v>384</v>
      </c>
      <c r="L40" s="5" t="s">
        <v>384</v>
      </c>
      <c r="M40" s="6" t="s">
        <v>384</v>
      </c>
      <c r="N40" s="11" t="s">
        <v>383</v>
      </c>
      <c r="O40" s="5" t="s">
        <v>384</v>
      </c>
      <c r="P40" s="5" t="s">
        <v>383</v>
      </c>
      <c r="Q40" s="12" t="s">
        <v>384</v>
      </c>
      <c r="R40" s="13">
        <f t="shared" si="9"/>
        <v>3</v>
      </c>
      <c r="S40" s="10">
        <f>IF(R39="","",SUM(R39:R41))</f>
        <v>12</v>
      </c>
      <c r="T40" s="8" t="str">
        <f t="shared" si="10"/>
        <v/>
      </c>
      <c r="U40" s="10">
        <f>IF(S40="","",RANK(S40,$S$4:$S$137))</f>
        <v>16</v>
      </c>
      <c r="V40" s="72"/>
      <c r="W40" s="10" t="str">
        <f>IF(U40&lt;9,"☆","")</f>
        <v/>
      </c>
      <c r="Y40" s="1" t="str">
        <f>D39</f>
        <v>福井</v>
      </c>
      <c r="Z40" s="39" t="str">
        <f>E39</f>
        <v>全福井Ｃ</v>
      </c>
      <c r="AA40" s="39" t="s">
        <v>422</v>
      </c>
      <c r="AB40" s="39" t="s">
        <v>149</v>
      </c>
      <c r="AC40" s="1" t="str">
        <f t="shared" si="2"/>
        <v>-</v>
      </c>
      <c r="AD40" s="1" t="str">
        <f t="shared" si="3"/>
        <v>-</v>
      </c>
      <c r="AE40" s="1">
        <f>U40+ROW()*0.001</f>
        <v>16.04</v>
      </c>
      <c r="AG40" s="1">
        <v>38</v>
      </c>
      <c r="AI40" s="81">
        <f t="shared" si="4"/>
        <v>36.079000000000001</v>
      </c>
      <c r="AJ40" s="130">
        <f t="shared" si="5"/>
        <v>7</v>
      </c>
      <c r="AK40" s="1">
        <f t="shared" si="6"/>
        <v>26</v>
      </c>
      <c r="AL40" s="1" t="str">
        <f t="shared" si="7"/>
        <v>富山</v>
      </c>
      <c r="AM40" s="1" t="str">
        <f t="shared" si="8"/>
        <v>全富山Ａ</v>
      </c>
    </row>
    <row r="41" spans="2:39" ht="22.5" customHeight="1" x14ac:dyDescent="0.15">
      <c r="B41" s="106"/>
      <c r="C41" s="14"/>
      <c r="D41" s="308"/>
      <c r="E41" s="308"/>
      <c r="F41" s="103" t="str">
        <f>IF(立順表!F44="","",立順表!F44)</f>
        <v>井上　雅寛</v>
      </c>
      <c r="G41" s="22" t="str">
        <f>IF(立順表!G44="","",立順表!G44)</f>
        <v>弐</v>
      </c>
      <c r="H41" s="22" t="str">
        <f>IF(立順表!H44="","",立順表!H44)</f>
        <v>男</v>
      </c>
      <c r="I41" s="109" t="e">
        <f>IF(立順表!#REF!="","",立順表!#REF!)</f>
        <v>#REF!</v>
      </c>
      <c r="J41" s="21" t="s">
        <v>384</v>
      </c>
      <c r="K41" s="17" t="s">
        <v>383</v>
      </c>
      <c r="L41" s="17" t="s">
        <v>383</v>
      </c>
      <c r="M41" s="18" t="s">
        <v>383</v>
      </c>
      <c r="N41" s="19" t="s">
        <v>383</v>
      </c>
      <c r="O41" s="17" t="s">
        <v>384</v>
      </c>
      <c r="P41" s="17" t="s">
        <v>383</v>
      </c>
      <c r="Q41" s="20" t="s">
        <v>384</v>
      </c>
      <c r="R41" s="22">
        <f t="shared" si="9"/>
        <v>5</v>
      </c>
      <c r="S41" s="36"/>
      <c r="T41" s="21" t="str">
        <f t="shared" si="10"/>
        <v/>
      </c>
      <c r="U41" s="36"/>
      <c r="V41" s="73"/>
      <c r="W41" s="36"/>
      <c r="Y41" s="1" t="str">
        <f>D39</f>
        <v>福井</v>
      </c>
      <c r="Z41" s="39" t="str">
        <f>E39</f>
        <v>全福井Ｃ</v>
      </c>
      <c r="AA41" s="39" t="s">
        <v>423</v>
      </c>
      <c r="AB41" s="39" t="s">
        <v>145</v>
      </c>
      <c r="AC41" s="1" t="str">
        <f t="shared" si="2"/>
        <v>-</v>
      </c>
      <c r="AD41" s="1" t="str">
        <f t="shared" si="3"/>
        <v>-</v>
      </c>
      <c r="AG41" s="1">
        <v>39</v>
      </c>
      <c r="AI41" s="81">
        <f t="shared" si="4"/>
        <v>36.103000000000002</v>
      </c>
      <c r="AJ41" s="130">
        <f t="shared" si="5"/>
        <v>7</v>
      </c>
      <c r="AK41" s="1">
        <f t="shared" si="6"/>
        <v>34</v>
      </c>
      <c r="AL41" s="1" t="str">
        <f t="shared" si="7"/>
        <v>富山</v>
      </c>
      <c r="AM41" s="1" t="str">
        <f t="shared" si="8"/>
        <v>高岡Ｇ</v>
      </c>
    </row>
    <row r="42" spans="2:39" ht="22.5" customHeight="1" x14ac:dyDescent="0.15">
      <c r="B42" s="106"/>
      <c r="C42" s="2"/>
      <c r="D42" s="306" t="str">
        <f>IF(立順表!D45="","",立順表!D45)</f>
        <v>富山</v>
      </c>
      <c r="E42" s="306" t="str">
        <f>IF(立順表!E45="","",立順表!E45)</f>
        <v>富山Ｄ</v>
      </c>
      <c r="F42" s="101" t="str">
        <f>IF(立順表!F45="","",立順表!F45)</f>
        <v>倉又　　工</v>
      </c>
      <c r="G42" s="9" t="str">
        <f>IF(立順表!G45="","",立順表!G45)</f>
        <v>四</v>
      </c>
      <c r="H42" s="9" t="str">
        <f>IF(立順表!H45="","",立順表!H45)</f>
        <v>男</v>
      </c>
      <c r="I42" s="107" t="e">
        <f>IF(立順表!#REF!="","",立順表!#REF!)</f>
        <v>#REF!</v>
      </c>
      <c r="J42" s="24" t="s">
        <v>384</v>
      </c>
      <c r="K42" s="7" t="s">
        <v>384</v>
      </c>
      <c r="L42" s="7" t="s">
        <v>384</v>
      </c>
      <c r="M42" s="23" t="s">
        <v>383</v>
      </c>
      <c r="N42" s="3" t="s">
        <v>384</v>
      </c>
      <c r="O42" s="7" t="s">
        <v>383</v>
      </c>
      <c r="P42" s="7" t="s">
        <v>383</v>
      </c>
      <c r="Q42" s="4" t="s">
        <v>384</v>
      </c>
      <c r="R42" s="9">
        <f t="shared" si="9"/>
        <v>3</v>
      </c>
      <c r="S42" s="10"/>
      <c r="T42" s="24" t="str">
        <f t="shared" si="10"/>
        <v/>
      </c>
      <c r="U42" s="34"/>
      <c r="V42" s="71"/>
      <c r="W42" s="34"/>
      <c r="Y42" s="1" t="str">
        <f>D42</f>
        <v>富山</v>
      </c>
      <c r="Z42" s="39" t="str">
        <f>E42</f>
        <v>富山Ｄ</v>
      </c>
      <c r="AA42" s="39" t="s">
        <v>424</v>
      </c>
      <c r="AB42" s="39" t="s">
        <v>149</v>
      </c>
      <c r="AC42" s="1" t="str">
        <f t="shared" si="2"/>
        <v>-</v>
      </c>
      <c r="AD42" s="1" t="str">
        <f t="shared" si="3"/>
        <v>-</v>
      </c>
      <c r="AG42" s="1">
        <v>40</v>
      </c>
      <c r="AI42" s="81">
        <f t="shared" si="4"/>
        <v>36.109000000000002</v>
      </c>
      <c r="AJ42" s="130">
        <f t="shared" si="5"/>
        <v>7</v>
      </c>
      <c r="AK42" s="1">
        <f t="shared" si="6"/>
        <v>36</v>
      </c>
      <c r="AL42" s="1" t="str">
        <f t="shared" si="7"/>
        <v>富山</v>
      </c>
      <c r="AM42" s="1" t="str">
        <f t="shared" si="8"/>
        <v>滑川Ａ</v>
      </c>
    </row>
    <row r="43" spans="2:39" ht="22.5" customHeight="1" x14ac:dyDescent="0.15">
      <c r="B43" s="106">
        <v>5</v>
      </c>
      <c r="C43" s="33">
        <v>14</v>
      </c>
      <c r="D43" s="307"/>
      <c r="E43" s="307"/>
      <c r="F43" s="102" t="str">
        <f>IF(立順表!F46="","",立順表!F46)</f>
        <v>倉又美奈子</v>
      </c>
      <c r="G43" s="13" t="str">
        <f>IF(立順表!G46="","",立順表!G46)</f>
        <v>錬五</v>
      </c>
      <c r="H43" s="13" t="str">
        <f>IF(立順表!H46="","",立順表!H46)</f>
        <v>女</v>
      </c>
      <c r="I43" s="108" t="e">
        <f>IF(立順表!#REF!="","",立順表!#REF!)</f>
        <v>#REF!</v>
      </c>
      <c r="J43" s="8" t="s">
        <v>383</v>
      </c>
      <c r="K43" s="5" t="s">
        <v>383</v>
      </c>
      <c r="L43" s="5" t="s">
        <v>383</v>
      </c>
      <c r="M43" s="6" t="s">
        <v>383</v>
      </c>
      <c r="N43" s="11" t="s">
        <v>384</v>
      </c>
      <c r="O43" s="5" t="s">
        <v>384</v>
      </c>
      <c r="P43" s="5" t="s">
        <v>383</v>
      </c>
      <c r="Q43" s="12" t="s">
        <v>384</v>
      </c>
      <c r="R43" s="13">
        <f t="shared" si="9"/>
        <v>5</v>
      </c>
      <c r="S43" s="10">
        <f>IF(R42="","",SUM(R42:R44))</f>
        <v>10</v>
      </c>
      <c r="T43" s="8" t="str">
        <f t="shared" si="10"/>
        <v/>
      </c>
      <c r="U43" s="10">
        <f>IF(S43="","",RANK(S43,$S$4:$S$137))</f>
        <v>28</v>
      </c>
      <c r="V43" s="72"/>
      <c r="W43" s="10" t="str">
        <f>IF(U43&lt;9,"☆","")</f>
        <v/>
      </c>
      <c r="Y43" s="1" t="str">
        <f>D42</f>
        <v>富山</v>
      </c>
      <c r="Z43" s="39" t="str">
        <f>E42</f>
        <v>富山Ｄ</v>
      </c>
      <c r="AA43" s="39" t="s">
        <v>425</v>
      </c>
      <c r="AB43" s="39" t="s">
        <v>190</v>
      </c>
      <c r="AC43" s="1" t="str">
        <f t="shared" si="2"/>
        <v>-</v>
      </c>
      <c r="AD43" s="1" t="str">
        <f t="shared" si="3"/>
        <v>-</v>
      </c>
      <c r="AE43" s="1">
        <f>U43+ROW()*0.001</f>
        <v>28.042999999999999</v>
      </c>
      <c r="AG43" s="1">
        <v>41</v>
      </c>
      <c r="AI43" s="81">
        <f t="shared" si="4"/>
        <v>41.115000000000002</v>
      </c>
      <c r="AJ43" s="130">
        <f t="shared" si="5"/>
        <v>6</v>
      </c>
      <c r="AK43" s="1">
        <f t="shared" si="6"/>
        <v>38</v>
      </c>
      <c r="AL43" s="1" t="str">
        <f t="shared" si="7"/>
        <v>富山</v>
      </c>
      <c r="AM43" s="1" t="str">
        <f t="shared" si="8"/>
        <v>高岡Ｄ</v>
      </c>
    </row>
    <row r="44" spans="2:39" ht="22.5" customHeight="1" x14ac:dyDescent="0.15">
      <c r="B44" s="106"/>
      <c r="C44" s="14"/>
      <c r="D44" s="308"/>
      <c r="E44" s="308"/>
      <c r="F44" s="103" t="str">
        <f>IF(立順表!F47="","",立順表!F47)</f>
        <v>川元　淑子</v>
      </c>
      <c r="G44" s="22" t="str">
        <f>IF(立順表!G47="","",立順表!G47)</f>
        <v>教六</v>
      </c>
      <c r="H44" s="22" t="str">
        <f>IF(立順表!H47="","",立順表!H47)</f>
        <v>女</v>
      </c>
      <c r="I44" s="109" t="e">
        <f>IF(立順表!#REF!="","",立順表!#REF!)</f>
        <v>#REF!</v>
      </c>
      <c r="J44" s="27" t="s">
        <v>384</v>
      </c>
      <c r="K44" s="25" t="s">
        <v>383</v>
      </c>
      <c r="L44" s="25" t="s">
        <v>384</v>
      </c>
      <c r="M44" s="26" t="s">
        <v>383</v>
      </c>
      <c r="N44" s="15" t="s">
        <v>384</v>
      </c>
      <c r="O44" s="25" t="s">
        <v>384</v>
      </c>
      <c r="P44" s="25" t="s">
        <v>384</v>
      </c>
      <c r="Q44" s="16" t="s">
        <v>384</v>
      </c>
      <c r="R44" s="22">
        <f t="shared" si="9"/>
        <v>2</v>
      </c>
      <c r="S44" s="36"/>
      <c r="T44" s="27" t="str">
        <f t="shared" si="10"/>
        <v/>
      </c>
      <c r="U44" s="36"/>
      <c r="V44" s="73"/>
      <c r="W44" s="36"/>
      <c r="Y44" s="1" t="str">
        <f>D42</f>
        <v>富山</v>
      </c>
      <c r="Z44" s="39" t="str">
        <f>E42</f>
        <v>富山Ｄ</v>
      </c>
      <c r="AA44" s="39" t="s">
        <v>426</v>
      </c>
      <c r="AB44" s="39" t="s">
        <v>252</v>
      </c>
      <c r="AC44" s="1" t="str">
        <f t="shared" si="2"/>
        <v>-</v>
      </c>
      <c r="AD44" s="1" t="str">
        <f t="shared" si="3"/>
        <v>-</v>
      </c>
      <c r="AG44" s="1">
        <v>42</v>
      </c>
      <c r="AI44" s="81">
        <f t="shared" si="4"/>
        <v>42.121000000000002</v>
      </c>
      <c r="AJ44" s="130">
        <f t="shared" si="5"/>
        <v>5</v>
      </c>
      <c r="AK44" s="1">
        <f t="shared" si="6"/>
        <v>40</v>
      </c>
      <c r="AL44" s="1" t="str">
        <f t="shared" si="7"/>
        <v>福井</v>
      </c>
      <c r="AM44" s="1" t="str">
        <f t="shared" si="8"/>
        <v>仁愛大学</v>
      </c>
    </row>
    <row r="45" spans="2:39" ht="22.5" customHeight="1" x14ac:dyDescent="0.15">
      <c r="B45" s="106"/>
      <c r="C45" s="2"/>
      <c r="D45" s="306" t="str">
        <f>IF(立順表!D48="","",立順表!D48)</f>
        <v>富山</v>
      </c>
      <c r="E45" s="306" t="str">
        <f>IF(立順表!E48="","",立順表!E48)</f>
        <v>高岡Ａ</v>
      </c>
      <c r="F45" s="101" t="str">
        <f>IF(立順表!F48="","",立順表!F48)</f>
        <v>高松　久子</v>
      </c>
      <c r="G45" s="9" t="str">
        <f>IF(立順表!G48="","",立順表!G48)</f>
        <v>錬六</v>
      </c>
      <c r="H45" s="9" t="str">
        <f>IF(立順表!H48="","",立順表!H48)</f>
        <v>女</v>
      </c>
      <c r="I45" s="107" t="e">
        <f>IF(立順表!#REF!="","",立順表!#REF!)</f>
        <v>#REF!</v>
      </c>
      <c r="J45" s="24" t="s">
        <v>384</v>
      </c>
      <c r="K45" s="7" t="s">
        <v>383</v>
      </c>
      <c r="L45" s="7" t="s">
        <v>384</v>
      </c>
      <c r="M45" s="23" t="s">
        <v>383</v>
      </c>
      <c r="N45" s="3" t="s">
        <v>384</v>
      </c>
      <c r="O45" s="7" t="s">
        <v>383</v>
      </c>
      <c r="P45" s="7" t="s">
        <v>384</v>
      </c>
      <c r="Q45" s="4" t="s">
        <v>383</v>
      </c>
      <c r="R45" s="9">
        <f t="shared" si="9"/>
        <v>4</v>
      </c>
      <c r="S45" s="34"/>
      <c r="T45" s="24" t="str">
        <f t="shared" si="10"/>
        <v/>
      </c>
      <c r="U45" s="34"/>
      <c r="V45" s="71"/>
      <c r="W45" s="34"/>
      <c r="Y45" s="1" t="str">
        <f>D45</f>
        <v>富山</v>
      </c>
      <c r="Z45" s="39" t="str">
        <f>E45</f>
        <v>高岡Ａ</v>
      </c>
      <c r="AA45" s="39" t="s">
        <v>427</v>
      </c>
      <c r="AB45" s="39" t="s">
        <v>162</v>
      </c>
      <c r="AC45" s="1" t="str">
        <f t="shared" si="2"/>
        <v>-</v>
      </c>
      <c r="AD45" s="1" t="str">
        <f t="shared" si="3"/>
        <v>-</v>
      </c>
      <c r="AG45" s="1">
        <v>43</v>
      </c>
      <c r="AI45" s="81">
        <f t="shared" si="4"/>
        <v>43.136000000000003</v>
      </c>
      <c r="AJ45" s="130">
        <f t="shared" si="5"/>
        <v>4</v>
      </c>
      <c r="AK45" s="1">
        <f t="shared" si="6"/>
        <v>45</v>
      </c>
      <c r="AL45" s="1" t="str">
        <f t="shared" si="7"/>
        <v>富山</v>
      </c>
      <c r="AM45" s="1" t="str">
        <f t="shared" si="8"/>
        <v>全富山Ｃ</v>
      </c>
    </row>
    <row r="46" spans="2:39" ht="22.5" customHeight="1" x14ac:dyDescent="0.15">
      <c r="B46" s="106"/>
      <c r="C46" s="33">
        <v>15</v>
      </c>
      <c r="D46" s="307"/>
      <c r="E46" s="307"/>
      <c r="F46" s="102" t="str">
        <f>IF(立順表!F49="","",立順表!F49)</f>
        <v>坂井　俊三</v>
      </c>
      <c r="G46" s="13" t="str">
        <f>IF(立順表!G49="","",立順表!G49)</f>
        <v>五</v>
      </c>
      <c r="H46" s="13" t="str">
        <f>IF(立順表!H49="","",立順表!H49)</f>
        <v>男</v>
      </c>
      <c r="I46" s="108" t="e">
        <f>IF(立順表!#REF!="","",立順表!#REF!)</f>
        <v>#REF!</v>
      </c>
      <c r="J46" s="8" t="s">
        <v>384</v>
      </c>
      <c r="K46" s="5" t="s">
        <v>384</v>
      </c>
      <c r="L46" s="5" t="s">
        <v>384</v>
      </c>
      <c r="M46" s="6" t="s">
        <v>384</v>
      </c>
      <c r="N46" s="11" t="s">
        <v>383</v>
      </c>
      <c r="O46" s="5" t="s">
        <v>384</v>
      </c>
      <c r="P46" s="5" t="s">
        <v>384</v>
      </c>
      <c r="Q46" s="12" t="s">
        <v>384</v>
      </c>
      <c r="R46" s="13">
        <f t="shared" si="9"/>
        <v>1</v>
      </c>
      <c r="S46" s="10">
        <f>IF(R45="","",SUM(R45:R47))</f>
        <v>7</v>
      </c>
      <c r="T46" s="8" t="str">
        <f t="shared" si="10"/>
        <v/>
      </c>
      <c r="U46" s="10">
        <f>IF(S46="","",RANK(S46,$S$4:$S$137))</f>
        <v>36</v>
      </c>
      <c r="V46" s="72"/>
      <c r="W46" s="10" t="str">
        <f>IF(U46&lt;9,"☆","")</f>
        <v/>
      </c>
      <c r="Y46" s="1" t="str">
        <f>D45</f>
        <v>富山</v>
      </c>
      <c r="Z46" s="39" t="str">
        <f>E45</f>
        <v>高岡Ａ</v>
      </c>
      <c r="AA46" s="39" t="s">
        <v>428</v>
      </c>
      <c r="AB46" s="39" t="s">
        <v>179</v>
      </c>
      <c r="AC46" s="1" t="str">
        <f t="shared" si="2"/>
        <v>-</v>
      </c>
      <c r="AD46" s="1" t="str">
        <f t="shared" si="3"/>
        <v>-</v>
      </c>
      <c r="AE46" s="1">
        <f>U46+ROW()*0.001</f>
        <v>36.045999999999999</v>
      </c>
      <c r="AG46" s="1">
        <v>44</v>
      </c>
      <c r="AI46" s="81">
        <f t="shared" si="4"/>
        <v>44.015999999999998</v>
      </c>
      <c r="AJ46" s="130">
        <f t="shared" si="5"/>
        <v>3</v>
      </c>
      <c r="AK46" s="1">
        <f t="shared" si="6"/>
        <v>5</v>
      </c>
      <c r="AL46" s="1" t="str">
        <f t="shared" si="7"/>
        <v>富山</v>
      </c>
      <c r="AM46" s="1" t="str">
        <f t="shared" si="8"/>
        <v>高岡Ｂ</v>
      </c>
    </row>
    <row r="47" spans="2:39" ht="22.5" customHeight="1" x14ac:dyDescent="0.15">
      <c r="B47" s="105"/>
      <c r="C47" s="14"/>
      <c r="D47" s="308"/>
      <c r="E47" s="308"/>
      <c r="F47" s="103" t="str">
        <f>IF(立順表!F50="","",立順表!F50)</f>
        <v>清水　仁美</v>
      </c>
      <c r="G47" s="22" t="str">
        <f>IF(立順表!G50="","",立順表!G50)</f>
        <v>錬六</v>
      </c>
      <c r="H47" s="22" t="str">
        <f>IF(立順表!H50="","",立順表!H50)</f>
        <v>女</v>
      </c>
      <c r="I47" s="109" t="e">
        <f>IF(立順表!#REF!="","",立順表!#REF!)</f>
        <v>#REF!</v>
      </c>
      <c r="J47" s="27" t="s">
        <v>383</v>
      </c>
      <c r="K47" s="25" t="s">
        <v>384</v>
      </c>
      <c r="L47" s="25" t="s">
        <v>384</v>
      </c>
      <c r="M47" s="26" t="s">
        <v>384</v>
      </c>
      <c r="N47" s="15" t="s">
        <v>384</v>
      </c>
      <c r="O47" s="25" t="s">
        <v>383</v>
      </c>
      <c r="P47" s="25" t="s">
        <v>384</v>
      </c>
      <c r="Q47" s="16" t="s">
        <v>384</v>
      </c>
      <c r="R47" s="22">
        <f t="shared" si="9"/>
        <v>2</v>
      </c>
      <c r="S47" s="36"/>
      <c r="T47" s="27" t="str">
        <f t="shared" si="10"/>
        <v/>
      </c>
      <c r="U47" s="36"/>
      <c r="V47" s="73"/>
      <c r="W47" s="36"/>
      <c r="Y47" s="1" t="str">
        <f>D45</f>
        <v>富山</v>
      </c>
      <c r="Z47" s="39" t="str">
        <f>E45</f>
        <v>高岡Ａ</v>
      </c>
      <c r="AA47" s="39" t="s">
        <v>429</v>
      </c>
      <c r="AB47" s="39" t="s">
        <v>162</v>
      </c>
      <c r="AC47" s="1" t="str">
        <f t="shared" si="2"/>
        <v>-</v>
      </c>
      <c r="AD47" s="1" t="str">
        <f t="shared" si="3"/>
        <v>-</v>
      </c>
      <c r="AG47" s="1">
        <v>45</v>
      </c>
      <c r="AI47" s="81">
        <f t="shared" si="4"/>
        <v>44.085000000000001</v>
      </c>
      <c r="AJ47" s="130">
        <f t="shared" si="5"/>
        <v>3</v>
      </c>
      <c r="AK47" s="1">
        <f t="shared" si="6"/>
        <v>28</v>
      </c>
      <c r="AL47" s="1" t="str">
        <f t="shared" si="7"/>
        <v>富山</v>
      </c>
      <c r="AM47" s="1" t="str">
        <f t="shared" si="8"/>
        <v>高岡Ｆ</v>
      </c>
    </row>
    <row r="48" spans="2:39" ht="22.5" customHeight="1" x14ac:dyDescent="0.15">
      <c r="B48" s="104"/>
      <c r="C48" s="2"/>
      <c r="D48" s="306" t="str">
        <f>IF(立順表!D51="","",立順表!D51)</f>
        <v>富山</v>
      </c>
      <c r="E48" s="306" t="str">
        <f>IF(立順表!E51="","",立順表!E51)</f>
        <v>全富山Ｂ</v>
      </c>
      <c r="F48" s="101" t="str">
        <f>IF(立順表!F51="","",立順表!F51)</f>
        <v>二宮　春日</v>
      </c>
      <c r="G48" s="9" t="str">
        <f>IF(立順表!G51="","",立順表!G51)</f>
        <v>弐</v>
      </c>
      <c r="H48" s="9" t="str">
        <f>IF(立順表!H51="","",立順表!H51)</f>
        <v>女</v>
      </c>
      <c r="I48" s="107" t="e">
        <f>IF(立順表!#REF!="","",立順表!#REF!)</f>
        <v>#REF!</v>
      </c>
      <c r="J48" s="24" t="s">
        <v>383</v>
      </c>
      <c r="K48" s="7" t="s">
        <v>383</v>
      </c>
      <c r="L48" s="7" t="s">
        <v>383</v>
      </c>
      <c r="M48" s="23" t="s">
        <v>384</v>
      </c>
      <c r="N48" s="3" t="s">
        <v>383</v>
      </c>
      <c r="O48" s="7" t="s">
        <v>383</v>
      </c>
      <c r="P48" s="7" t="s">
        <v>383</v>
      </c>
      <c r="Q48" s="4" t="s">
        <v>384</v>
      </c>
      <c r="R48" s="9">
        <f t="shared" si="9"/>
        <v>6</v>
      </c>
      <c r="S48" s="10"/>
      <c r="T48" s="24" t="str">
        <f t="shared" si="10"/>
        <v>☆</v>
      </c>
      <c r="U48" s="34"/>
      <c r="V48" s="71"/>
      <c r="W48" s="34"/>
      <c r="Y48" s="1" t="str">
        <f>D48</f>
        <v>富山</v>
      </c>
      <c r="Z48" s="39" t="str">
        <f>E48</f>
        <v>全富山Ｂ</v>
      </c>
      <c r="AA48" s="39" t="s">
        <v>430</v>
      </c>
      <c r="AB48" s="39" t="s">
        <v>145</v>
      </c>
      <c r="AC48" s="1" t="str">
        <f t="shared" si="2"/>
        <v>-</v>
      </c>
      <c r="AD48" s="1">
        <f t="shared" si="3"/>
        <v>48</v>
      </c>
      <c r="AG48" s="1">
        <v>46</v>
      </c>
      <c r="AJ48" s="130"/>
      <c r="AK48" s="1"/>
    </row>
    <row r="49" spans="2:37" ht="22.5" customHeight="1" x14ac:dyDescent="0.15">
      <c r="B49" s="106"/>
      <c r="C49" s="33">
        <v>16</v>
      </c>
      <c r="D49" s="307"/>
      <c r="E49" s="307"/>
      <c r="F49" s="102" t="str">
        <f>IF(立順表!F52="","",立順表!F52)</f>
        <v>布村　春美</v>
      </c>
      <c r="G49" s="13" t="str">
        <f>IF(立順表!G52="","",立順表!G52)</f>
        <v>参</v>
      </c>
      <c r="H49" s="13" t="str">
        <f>IF(立順表!H52="","",立順表!H52)</f>
        <v>女</v>
      </c>
      <c r="I49" s="108" t="e">
        <f>IF(立順表!#REF!="","",立順表!#REF!)</f>
        <v>#REF!</v>
      </c>
      <c r="J49" s="8" t="s">
        <v>384</v>
      </c>
      <c r="K49" s="5" t="s">
        <v>384</v>
      </c>
      <c r="L49" s="5" t="s">
        <v>383</v>
      </c>
      <c r="M49" s="6" t="s">
        <v>383</v>
      </c>
      <c r="N49" s="11" t="s">
        <v>383</v>
      </c>
      <c r="O49" s="5" t="s">
        <v>384</v>
      </c>
      <c r="P49" s="5" t="s">
        <v>384</v>
      </c>
      <c r="Q49" s="12" t="s">
        <v>383</v>
      </c>
      <c r="R49" s="13">
        <f t="shared" si="9"/>
        <v>4</v>
      </c>
      <c r="S49" s="10">
        <f>IF(R48="","",SUM(R48:R50))</f>
        <v>17</v>
      </c>
      <c r="T49" s="8" t="str">
        <f t="shared" si="10"/>
        <v/>
      </c>
      <c r="U49" s="10">
        <f>IF(S49="","",RANK(S49,$S$4:$S$137))</f>
        <v>5</v>
      </c>
      <c r="V49" s="72"/>
      <c r="W49" s="10" t="str">
        <f>IF(U49&lt;9,"☆","")</f>
        <v>☆</v>
      </c>
      <c r="Y49" s="1" t="str">
        <f>D48</f>
        <v>富山</v>
      </c>
      <c r="Z49" s="39" t="str">
        <f>E48</f>
        <v>全富山Ｂ</v>
      </c>
      <c r="AA49" s="39" t="s">
        <v>431</v>
      </c>
      <c r="AB49" s="39" t="s">
        <v>160</v>
      </c>
      <c r="AC49" s="1" t="str">
        <f t="shared" si="2"/>
        <v>-</v>
      </c>
      <c r="AD49" s="1" t="str">
        <f t="shared" si="3"/>
        <v>-</v>
      </c>
      <c r="AE49" s="1">
        <f>U49+ROW()*0.001</f>
        <v>5.0490000000000004</v>
      </c>
      <c r="AG49" s="1">
        <v>47</v>
      </c>
      <c r="AJ49" s="130"/>
      <c r="AK49" s="1"/>
    </row>
    <row r="50" spans="2:37" ht="22.5" customHeight="1" x14ac:dyDescent="0.15">
      <c r="B50" s="106"/>
      <c r="C50" s="14"/>
      <c r="D50" s="308"/>
      <c r="E50" s="308"/>
      <c r="F50" s="103" t="str">
        <f>IF(立順表!F53="","",立順表!F53)</f>
        <v>下条由香里</v>
      </c>
      <c r="G50" s="22" t="str">
        <f>IF(立順表!G53="","",立順表!G53)</f>
        <v>四</v>
      </c>
      <c r="H50" s="22" t="str">
        <f>IF(立順表!H53="","",立順表!H53)</f>
        <v>女</v>
      </c>
      <c r="I50" s="109" t="e">
        <f>IF(立順表!#REF!="","",立順表!#REF!)</f>
        <v>#REF!</v>
      </c>
      <c r="J50" s="27" t="s">
        <v>383</v>
      </c>
      <c r="K50" s="25" t="s">
        <v>383</v>
      </c>
      <c r="L50" s="25" t="s">
        <v>384</v>
      </c>
      <c r="M50" s="26" t="s">
        <v>383</v>
      </c>
      <c r="N50" s="15" t="s">
        <v>383</v>
      </c>
      <c r="O50" s="25" t="s">
        <v>383</v>
      </c>
      <c r="P50" s="25" t="s">
        <v>383</v>
      </c>
      <c r="Q50" s="16" t="s">
        <v>383</v>
      </c>
      <c r="R50" s="22">
        <f t="shared" si="9"/>
        <v>7</v>
      </c>
      <c r="S50" s="36"/>
      <c r="T50" s="27" t="str">
        <f t="shared" si="10"/>
        <v>☆</v>
      </c>
      <c r="U50" s="36"/>
      <c r="V50" s="73"/>
      <c r="W50" s="36"/>
      <c r="Y50" s="1" t="str">
        <f>D48</f>
        <v>富山</v>
      </c>
      <c r="Z50" s="39" t="str">
        <f>E48</f>
        <v>全富山Ｂ</v>
      </c>
      <c r="AA50" s="39" t="s">
        <v>432</v>
      </c>
      <c r="AB50" s="39" t="s">
        <v>149</v>
      </c>
      <c r="AC50" s="1" t="str">
        <f t="shared" si="2"/>
        <v>-</v>
      </c>
      <c r="AD50" s="1">
        <f t="shared" si="3"/>
        <v>50</v>
      </c>
      <c r="AG50" s="1">
        <v>48</v>
      </c>
      <c r="AJ50" s="130"/>
      <c r="AK50" s="1"/>
    </row>
    <row r="51" spans="2:37" ht="22.5" customHeight="1" x14ac:dyDescent="0.15">
      <c r="B51" s="106"/>
      <c r="C51" s="2"/>
      <c r="D51" s="306" t="str">
        <f>IF(立順表!D54="","",立順表!D54)</f>
        <v>石川</v>
      </c>
      <c r="E51" s="306" t="str">
        <f>IF(立順表!E54="","",立順表!E54)</f>
        <v>金大医Ａ</v>
      </c>
      <c r="F51" s="101" t="str">
        <f>IF(立順表!F54="","",立順表!F54)</f>
        <v>古田　竣裕</v>
      </c>
      <c r="G51" s="9" t="str">
        <f>IF(立順表!G54="","",立順表!G54)</f>
        <v>弐</v>
      </c>
      <c r="H51" s="9" t="str">
        <f>IF(立順表!H54="","",立順表!H54)</f>
        <v>男</v>
      </c>
      <c r="I51" s="107" t="e">
        <f>IF(立順表!#REF!="","",立順表!#REF!)</f>
        <v>#REF!</v>
      </c>
      <c r="J51" s="24" t="s">
        <v>384</v>
      </c>
      <c r="K51" s="7" t="s">
        <v>384</v>
      </c>
      <c r="L51" s="7" t="s">
        <v>384</v>
      </c>
      <c r="M51" s="23" t="s">
        <v>384</v>
      </c>
      <c r="N51" s="3" t="s">
        <v>384</v>
      </c>
      <c r="O51" s="7" t="s">
        <v>384</v>
      </c>
      <c r="P51" s="7" t="s">
        <v>383</v>
      </c>
      <c r="Q51" s="4" t="s">
        <v>383</v>
      </c>
      <c r="R51" s="9">
        <f t="shared" si="9"/>
        <v>2</v>
      </c>
      <c r="S51" s="10"/>
      <c r="T51" s="24" t="str">
        <f t="shared" si="10"/>
        <v/>
      </c>
      <c r="U51" s="34"/>
      <c r="V51" s="71"/>
      <c r="W51" s="34"/>
      <c r="Y51" s="1" t="str">
        <f>D51</f>
        <v>石川</v>
      </c>
      <c r="Z51" s="39" t="str">
        <f>E51</f>
        <v>金大医Ａ</v>
      </c>
      <c r="AA51" s="39" t="s">
        <v>433</v>
      </c>
      <c r="AB51" s="39" t="s">
        <v>145</v>
      </c>
      <c r="AC51" s="1" t="str">
        <f t="shared" si="2"/>
        <v>-</v>
      </c>
      <c r="AD51" s="1" t="str">
        <f t="shared" si="3"/>
        <v>-</v>
      </c>
      <c r="AG51" s="1">
        <v>49</v>
      </c>
      <c r="AJ51" s="130"/>
      <c r="AK51" s="1"/>
    </row>
    <row r="52" spans="2:37" ht="22.5" customHeight="1" x14ac:dyDescent="0.15">
      <c r="B52" s="106">
        <v>6</v>
      </c>
      <c r="C52" s="33">
        <v>17</v>
      </c>
      <c r="D52" s="307"/>
      <c r="E52" s="307"/>
      <c r="F52" s="102" t="str">
        <f>IF(立順表!F55="","",立順表!F55)</f>
        <v>西村　駿助</v>
      </c>
      <c r="G52" s="13" t="str">
        <f>IF(立順表!G55="","",立順表!G55)</f>
        <v>弐</v>
      </c>
      <c r="H52" s="13" t="str">
        <f>IF(立順表!H55="","",立順表!H55)</f>
        <v>男</v>
      </c>
      <c r="I52" s="108" t="e">
        <f>IF(立順表!#REF!="","",立順表!#REF!)</f>
        <v>#REF!</v>
      </c>
      <c r="J52" s="8" t="s">
        <v>384</v>
      </c>
      <c r="K52" s="5" t="s">
        <v>384</v>
      </c>
      <c r="L52" s="5" t="s">
        <v>384</v>
      </c>
      <c r="M52" s="6" t="s">
        <v>383</v>
      </c>
      <c r="N52" s="11" t="s">
        <v>383</v>
      </c>
      <c r="O52" s="5" t="s">
        <v>383</v>
      </c>
      <c r="P52" s="5" t="s">
        <v>383</v>
      </c>
      <c r="Q52" s="12" t="s">
        <v>384</v>
      </c>
      <c r="R52" s="13">
        <f t="shared" si="9"/>
        <v>4</v>
      </c>
      <c r="S52" s="10">
        <f>IF(R51="","",SUM(R51:R53))</f>
        <v>11</v>
      </c>
      <c r="T52" s="8" t="str">
        <f t="shared" si="10"/>
        <v/>
      </c>
      <c r="U52" s="10">
        <f>IF(S52="","",RANK(S52,$S$4:$S$137))</f>
        <v>25</v>
      </c>
      <c r="V52" s="72"/>
      <c r="W52" s="10" t="str">
        <f>IF(U52&lt;9,"☆","")</f>
        <v/>
      </c>
      <c r="Y52" s="1" t="str">
        <f>D51</f>
        <v>石川</v>
      </c>
      <c r="Z52" s="39" t="str">
        <f>E51</f>
        <v>金大医Ａ</v>
      </c>
      <c r="AA52" s="39" t="s">
        <v>434</v>
      </c>
      <c r="AB52" s="39" t="s">
        <v>145</v>
      </c>
      <c r="AC52" s="1" t="str">
        <f t="shared" si="2"/>
        <v>-</v>
      </c>
      <c r="AD52" s="1" t="str">
        <f t="shared" si="3"/>
        <v>-</v>
      </c>
      <c r="AE52" s="1">
        <f>U52+ROW()*0.001</f>
        <v>25.052</v>
      </c>
      <c r="AG52" s="1">
        <v>50</v>
      </c>
      <c r="AJ52" s="130"/>
      <c r="AK52" s="1"/>
    </row>
    <row r="53" spans="2:37" ht="22.5" customHeight="1" x14ac:dyDescent="0.15">
      <c r="B53" s="106"/>
      <c r="C53" s="14"/>
      <c r="D53" s="308"/>
      <c r="E53" s="308"/>
      <c r="F53" s="103" t="str">
        <f>IF(立順表!F56="","",立順表!F56)</f>
        <v>松本　星貴</v>
      </c>
      <c r="G53" s="22" t="str">
        <f>IF(立順表!G56="","",立順表!G56)</f>
        <v>四</v>
      </c>
      <c r="H53" s="22" t="str">
        <f>IF(立順表!H56="","",立順表!H56)</f>
        <v>男</v>
      </c>
      <c r="I53" s="109" t="e">
        <f>IF(立順表!#REF!="","",立順表!#REF!)</f>
        <v>#REF!</v>
      </c>
      <c r="J53" s="27" t="s">
        <v>383</v>
      </c>
      <c r="K53" s="25" t="s">
        <v>384</v>
      </c>
      <c r="L53" s="25" t="s">
        <v>383</v>
      </c>
      <c r="M53" s="26" t="s">
        <v>384</v>
      </c>
      <c r="N53" s="15" t="s">
        <v>383</v>
      </c>
      <c r="O53" s="25" t="s">
        <v>383</v>
      </c>
      <c r="P53" s="25" t="s">
        <v>383</v>
      </c>
      <c r="Q53" s="16" t="s">
        <v>384</v>
      </c>
      <c r="R53" s="22">
        <f t="shared" si="9"/>
        <v>5</v>
      </c>
      <c r="S53" s="36"/>
      <c r="T53" s="27" t="str">
        <f t="shared" si="10"/>
        <v/>
      </c>
      <c r="U53" s="36"/>
      <c r="V53" s="73"/>
      <c r="W53" s="36"/>
      <c r="Y53" s="1" t="str">
        <f>D51</f>
        <v>石川</v>
      </c>
      <c r="Z53" s="39" t="str">
        <f>E51</f>
        <v>金大医Ａ</v>
      </c>
      <c r="AA53" s="39" t="s">
        <v>435</v>
      </c>
      <c r="AB53" s="39" t="s">
        <v>149</v>
      </c>
      <c r="AC53" s="1" t="str">
        <f t="shared" si="2"/>
        <v>-</v>
      </c>
      <c r="AD53" s="1" t="str">
        <f t="shared" si="3"/>
        <v>-</v>
      </c>
      <c r="AG53" s="1">
        <v>51</v>
      </c>
      <c r="AJ53" s="130"/>
      <c r="AK53" s="1"/>
    </row>
    <row r="54" spans="2:37" ht="22.5" customHeight="1" x14ac:dyDescent="0.15">
      <c r="B54" s="106"/>
      <c r="C54" s="2"/>
      <c r="D54" s="306" t="str">
        <f>IF(立順表!D57="","",立順表!D57)</f>
        <v>富山</v>
      </c>
      <c r="E54" s="306" t="str">
        <f>IF(立順表!E57="","",立順表!E57)</f>
        <v>高岡Ｃ</v>
      </c>
      <c r="F54" s="101" t="str">
        <f>IF(立順表!F57="","",立順表!F57)</f>
        <v>野崎美和子</v>
      </c>
      <c r="G54" s="9" t="str">
        <f>IF(立順表!G57="","",立順表!G57)</f>
        <v>五</v>
      </c>
      <c r="H54" s="9" t="str">
        <f>IF(立順表!H57="","",立順表!H57)</f>
        <v>女</v>
      </c>
      <c r="I54" s="107" t="e">
        <f>IF(立順表!#REF!="","",立順表!#REF!)</f>
        <v>#REF!</v>
      </c>
      <c r="J54" s="24" t="s">
        <v>384</v>
      </c>
      <c r="K54" s="7" t="s">
        <v>384</v>
      </c>
      <c r="L54" s="7" t="s">
        <v>383</v>
      </c>
      <c r="M54" s="23" t="s">
        <v>383</v>
      </c>
      <c r="N54" s="3" t="s">
        <v>383</v>
      </c>
      <c r="O54" s="7" t="s">
        <v>383</v>
      </c>
      <c r="P54" s="7" t="s">
        <v>384</v>
      </c>
      <c r="Q54" s="4" t="s">
        <v>384</v>
      </c>
      <c r="R54" s="9">
        <f t="shared" si="9"/>
        <v>4</v>
      </c>
      <c r="S54" s="10"/>
      <c r="T54" s="24" t="str">
        <f t="shared" si="10"/>
        <v/>
      </c>
      <c r="U54" s="34"/>
      <c r="V54" s="71"/>
      <c r="W54" s="34"/>
      <c r="Y54" s="1" t="str">
        <f>D54</f>
        <v>富山</v>
      </c>
      <c r="Z54" s="39" t="str">
        <f>E54</f>
        <v>高岡Ｃ</v>
      </c>
      <c r="AA54" s="39" t="s">
        <v>436</v>
      </c>
      <c r="AB54" s="39" t="s">
        <v>179</v>
      </c>
      <c r="AC54" s="1" t="str">
        <f t="shared" si="2"/>
        <v>-</v>
      </c>
      <c r="AD54" s="1" t="str">
        <f t="shared" si="3"/>
        <v>-</v>
      </c>
      <c r="AG54" s="1">
        <v>52</v>
      </c>
      <c r="AJ54" s="130"/>
      <c r="AK54" s="1"/>
    </row>
    <row r="55" spans="2:37" ht="22.5" customHeight="1" x14ac:dyDescent="0.15">
      <c r="B55" s="106"/>
      <c r="C55" s="33">
        <v>18</v>
      </c>
      <c r="D55" s="307"/>
      <c r="E55" s="307"/>
      <c r="F55" s="102" t="str">
        <f>IF(立順表!F58="","",立順表!F58)</f>
        <v>飯田由美子</v>
      </c>
      <c r="G55" s="13" t="str">
        <f>IF(立順表!G58="","",立順表!G58)</f>
        <v>錬五</v>
      </c>
      <c r="H55" s="13" t="str">
        <f>IF(立順表!H58="","",立順表!H58)</f>
        <v>女</v>
      </c>
      <c r="I55" s="108" t="e">
        <f>IF(立順表!#REF!="","",立順表!#REF!)</f>
        <v>#REF!</v>
      </c>
      <c r="J55" s="8" t="s">
        <v>383</v>
      </c>
      <c r="K55" s="5" t="s">
        <v>383</v>
      </c>
      <c r="L55" s="5" t="s">
        <v>383</v>
      </c>
      <c r="M55" s="6" t="s">
        <v>383</v>
      </c>
      <c r="N55" s="11" t="s">
        <v>384</v>
      </c>
      <c r="O55" s="5" t="s">
        <v>384</v>
      </c>
      <c r="P55" s="5" t="s">
        <v>383</v>
      </c>
      <c r="Q55" s="12" t="s">
        <v>384</v>
      </c>
      <c r="R55" s="13">
        <f t="shared" si="9"/>
        <v>5</v>
      </c>
      <c r="S55" s="10">
        <f>IF(R54="","",SUM(R54:R56))</f>
        <v>11</v>
      </c>
      <c r="T55" s="8" t="str">
        <f t="shared" si="10"/>
        <v/>
      </c>
      <c r="U55" s="10">
        <f>IF(S55="","",RANK(S55,$S$4:$S$137))</f>
        <v>25</v>
      </c>
      <c r="V55" s="72"/>
      <c r="W55" s="10" t="str">
        <f>IF(U55&lt;9,"☆","")</f>
        <v/>
      </c>
      <c r="Y55" s="1" t="str">
        <f>D54</f>
        <v>富山</v>
      </c>
      <c r="Z55" s="39" t="str">
        <f>E54</f>
        <v>高岡Ｃ</v>
      </c>
      <c r="AA55" s="39" t="s">
        <v>437</v>
      </c>
      <c r="AB55" s="39" t="s">
        <v>190</v>
      </c>
      <c r="AC55" s="1" t="str">
        <f t="shared" si="2"/>
        <v>-</v>
      </c>
      <c r="AD55" s="1" t="str">
        <f t="shared" si="3"/>
        <v>-</v>
      </c>
      <c r="AE55" s="1">
        <f>U55+ROW()*0.001</f>
        <v>25.055</v>
      </c>
      <c r="AG55" s="1">
        <v>53</v>
      </c>
      <c r="AJ55" s="130"/>
      <c r="AK55" s="1"/>
    </row>
    <row r="56" spans="2:37" ht="22.5" customHeight="1" x14ac:dyDescent="0.15">
      <c r="B56" s="105"/>
      <c r="C56" s="14"/>
      <c r="D56" s="308"/>
      <c r="E56" s="308"/>
      <c r="F56" s="103" t="str">
        <f>IF(立順表!F59="","",立順表!F59)</f>
        <v>室谷　泰海</v>
      </c>
      <c r="G56" s="22" t="str">
        <f>IF(立順表!G59="","",立順表!G59)</f>
        <v>五</v>
      </c>
      <c r="H56" s="22" t="str">
        <f>IF(立順表!H59="","",立順表!H59)</f>
        <v>男</v>
      </c>
      <c r="I56" s="109" t="e">
        <f>IF(立順表!#REF!="","",立順表!#REF!)</f>
        <v>#REF!</v>
      </c>
      <c r="J56" s="27" t="s">
        <v>384</v>
      </c>
      <c r="K56" s="25" t="s">
        <v>383</v>
      </c>
      <c r="L56" s="25" t="s">
        <v>384</v>
      </c>
      <c r="M56" s="26" t="s">
        <v>384</v>
      </c>
      <c r="N56" s="15" t="s">
        <v>384</v>
      </c>
      <c r="O56" s="25" t="s">
        <v>383</v>
      </c>
      <c r="P56" s="25" t="s">
        <v>384</v>
      </c>
      <c r="Q56" s="16" t="s">
        <v>384</v>
      </c>
      <c r="R56" s="22">
        <f t="shared" si="9"/>
        <v>2</v>
      </c>
      <c r="S56" s="36"/>
      <c r="T56" s="27" t="str">
        <f t="shared" si="10"/>
        <v/>
      </c>
      <c r="U56" s="36"/>
      <c r="V56" s="73"/>
      <c r="W56" s="36"/>
      <c r="Y56" s="1" t="str">
        <f>D54</f>
        <v>富山</v>
      </c>
      <c r="Z56" s="39" t="str">
        <f>E54</f>
        <v>高岡Ｃ</v>
      </c>
      <c r="AA56" s="39" t="s">
        <v>438</v>
      </c>
      <c r="AB56" s="39" t="s">
        <v>179</v>
      </c>
      <c r="AC56" s="1" t="str">
        <f t="shared" si="2"/>
        <v>-</v>
      </c>
      <c r="AD56" s="1" t="str">
        <f t="shared" si="3"/>
        <v>-</v>
      </c>
      <c r="AG56" s="1">
        <v>54</v>
      </c>
      <c r="AJ56" s="130"/>
      <c r="AK56" s="1"/>
    </row>
    <row r="57" spans="2:37" ht="22.5" customHeight="1" x14ac:dyDescent="0.15">
      <c r="B57" s="104"/>
      <c r="C57" s="2"/>
      <c r="D57" s="306" t="str">
        <f>IF(立順表!D60="","",立順表!D60)</f>
        <v>富山</v>
      </c>
      <c r="E57" s="306" t="str">
        <f>IF(立順表!E60="","",立順表!E60)</f>
        <v>富山Ｃ</v>
      </c>
      <c r="F57" s="101" t="str">
        <f>IF(立順表!F60="","",立順表!F60)</f>
        <v>常木ふさ子</v>
      </c>
      <c r="G57" s="9" t="str">
        <f>IF(立順表!G60="","",立順表!G60)</f>
        <v>錬五</v>
      </c>
      <c r="H57" s="9" t="str">
        <f>IF(立順表!H60="","",立順表!H60)</f>
        <v>女</v>
      </c>
      <c r="I57" s="107" t="e">
        <f>IF(立順表!#REF!="","",立順表!#REF!)</f>
        <v>#REF!</v>
      </c>
      <c r="J57" s="24" t="s">
        <v>384</v>
      </c>
      <c r="K57" s="7" t="s">
        <v>384</v>
      </c>
      <c r="L57" s="7" t="s">
        <v>384</v>
      </c>
      <c r="M57" s="23" t="s">
        <v>383</v>
      </c>
      <c r="N57" s="3" t="s">
        <v>383</v>
      </c>
      <c r="O57" s="7" t="s">
        <v>384</v>
      </c>
      <c r="P57" s="7" t="s">
        <v>383</v>
      </c>
      <c r="Q57" s="4" t="s">
        <v>384</v>
      </c>
      <c r="R57" s="9">
        <f t="shared" si="9"/>
        <v>3</v>
      </c>
      <c r="S57" s="10"/>
      <c r="T57" s="24" t="str">
        <f t="shared" si="10"/>
        <v/>
      </c>
      <c r="U57" s="34"/>
      <c r="V57" s="71"/>
      <c r="W57" s="34"/>
      <c r="Y57" s="1" t="str">
        <f>D57</f>
        <v>富山</v>
      </c>
      <c r="Z57" s="39" t="str">
        <f>E57</f>
        <v>富山Ｃ</v>
      </c>
      <c r="AA57" s="39" t="s">
        <v>439</v>
      </c>
      <c r="AB57" s="39" t="s">
        <v>190</v>
      </c>
      <c r="AC57" s="1" t="str">
        <f t="shared" si="2"/>
        <v>-</v>
      </c>
      <c r="AD57" s="1" t="str">
        <f t="shared" si="3"/>
        <v>-</v>
      </c>
      <c r="AG57" s="1">
        <v>55</v>
      </c>
      <c r="AJ57" s="130"/>
      <c r="AK57" s="1"/>
    </row>
    <row r="58" spans="2:37" ht="22.5" customHeight="1" x14ac:dyDescent="0.15">
      <c r="B58" s="106"/>
      <c r="C58" s="33">
        <v>19</v>
      </c>
      <c r="D58" s="307"/>
      <c r="E58" s="307"/>
      <c r="F58" s="102" t="str">
        <f>IF(立順表!F61="","",立順表!F61)</f>
        <v>西野　麻子</v>
      </c>
      <c r="G58" s="13" t="str">
        <f>IF(立順表!G61="","",立順表!G61)</f>
        <v>四</v>
      </c>
      <c r="H58" s="13" t="str">
        <f>IF(立順表!H61="","",立順表!H61)</f>
        <v>女</v>
      </c>
      <c r="I58" s="108" t="e">
        <f>IF(立順表!#REF!="","",立順表!#REF!)</f>
        <v>#REF!</v>
      </c>
      <c r="J58" s="8" t="s">
        <v>384</v>
      </c>
      <c r="K58" s="5" t="s">
        <v>384</v>
      </c>
      <c r="L58" s="5" t="s">
        <v>383</v>
      </c>
      <c r="M58" s="6" t="s">
        <v>384</v>
      </c>
      <c r="N58" s="11" t="s">
        <v>383</v>
      </c>
      <c r="O58" s="5" t="s">
        <v>383</v>
      </c>
      <c r="P58" s="5" t="s">
        <v>383</v>
      </c>
      <c r="Q58" s="12" t="s">
        <v>383</v>
      </c>
      <c r="R58" s="13">
        <f t="shared" si="9"/>
        <v>5</v>
      </c>
      <c r="S58" s="10">
        <f>IF(R57="","",SUM(R57:R59))</f>
        <v>12</v>
      </c>
      <c r="T58" s="8" t="str">
        <f t="shared" si="10"/>
        <v/>
      </c>
      <c r="U58" s="10">
        <f>IF(S58="","",RANK(S58,$S$4:$S$137))</f>
        <v>16</v>
      </c>
      <c r="V58" s="72"/>
      <c r="W58" s="10" t="str">
        <f>IF(U58&lt;9,"☆","")</f>
        <v/>
      </c>
      <c r="Y58" s="1" t="str">
        <f>D57</f>
        <v>富山</v>
      </c>
      <c r="Z58" s="39" t="str">
        <f>E57</f>
        <v>富山Ｃ</v>
      </c>
      <c r="AA58" s="39" t="s">
        <v>440</v>
      </c>
      <c r="AB58" s="39" t="s">
        <v>149</v>
      </c>
      <c r="AC58" s="1" t="str">
        <f t="shared" si="2"/>
        <v>-</v>
      </c>
      <c r="AD58" s="1" t="str">
        <f t="shared" si="3"/>
        <v>-</v>
      </c>
      <c r="AE58" s="1">
        <f>U58+ROW()*0.001</f>
        <v>16.058</v>
      </c>
      <c r="AG58" s="1">
        <v>56</v>
      </c>
      <c r="AJ58" s="130"/>
      <c r="AK58" s="1"/>
    </row>
    <row r="59" spans="2:37" ht="22.5" customHeight="1" x14ac:dyDescent="0.15">
      <c r="B59" s="106"/>
      <c r="C59" s="14"/>
      <c r="D59" s="308"/>
      <c r="E59" s="308"/>
      <c r="F59" s="103" t="str">
        <f>IF(立順表!F62="","",立順表!F62)</f>
        <v>重松三和子</v>
      </c>
      <c r="G59" s="22" t="str">
        <f>IF(立順表!G62="","",立順表!G62)</f>
        <v>錬五</v>
      </c>
      <c r="H59" s="22" t="str">
        <f>IF(立順表!H62="","",立順表!H62)</f>
        <v>女</v>
      </c>
      <c r="I59" s="109" t="e">
        <f>IF(立順表!#REF!="","",立順表!#REF!)</f>
        <v>#REF!</v>
      </c>
      <c r="J59" s="27" t="s">
        <v>384</v>
      </c>
      <c r="K59" s="25" t="s">
        <v>383</v>
      </c>
      <c r="L59" s="25" t="s">
        <v>384</v>
      </c>
      <c r="M59" s="26" t="s">
        <v>384</v>
      </c>
      <c r="N59" s="15" t="s">
        <v>384</v>
      </c>
      <c r="O59" s="25" t="s">
        <v>383</v>
      </c>
      <c r="P59" s="25" t="s">
        <v>383</v>
      </c>
      <c r="Q59" s="16" t="s">
        <v>383</v>
      </c>
      <c r="R59" s="22">
        <f t="shared" si="9"/>
        <v>4</v>
      </c>
      <c r="S59" s="36"/>
      <c r="T59" s="27" t="str">
        <f t="shared" si="10"/>
        <v/>
      </c>
      <c r="U59" s="36"/>
      <c r="V59" s="73"/>
      <c r="W59" s="36"/>
      <c r="Y59" s="1" t="str">
        <f>D57</f>
        <v>富山</v>
      </c>
      <c r="Z59" s="39" t="str">
        <f>E57</f>
        <v>富山Ｃ</v>
      </c>
      <c r="AA59" s="39" t="s">
        <v>441</v>
      </c>
      <c r="AB59" s="39" t="s">
        <v>190</v>
      </c>
      <c r="AC59" s="1" t="str">
        <f t="shared" si="2"/>
        <v>-</v>
      </c>
      <c r="AD59" s="1" t="str">
        <f t="shared" si="3"/>
        <v>-</v>
      </c>
      <c r="AG59" s="1">
        <v>57</v>
      </c>
      <c r="AJ59" s="130"/>
      <c r="AK59" s="1"/>
    </row>
    <row r="60" spans="2:37" ht="22.5" customHeight="1" x14ac:dyDescent="0.15">
      <c r="B60" s="106"/>
      <c r="C60" s="2"/>
      <c r="D60" s="306" t="str">
        <f>IF(立順表!D63="","",立順表!D63)</f>
        <v>富山</v>
      </c>
      <c r="E60" s="306" t="str">
        <f>IF(立順表!E63="","",立順表!E63)</f>
        <v>全富山Ｅ</v>
      </c>
      <c r="F60" s="101" t="str">
        <f>IF(立順表!F63="","",立順表!F63)</f>
        <v>野田　明宏</v>
      </c>
      <c r="G60" s="9" t="str">
        <f>IF(立順表!G63="","",立順表!G63)</f>
        <v>五</v>
      </c>
      <c r="H60" s="9" t="str">
        <f>IF(立順表!H63="","",立順表!H63)</f>
        <v>男</v>
      </c>
      <c r="I60" s="107" t="e">
        <f>IF(立順表!#REF!="","",立順表!#REF!)</f>
        <v>#REF!</v>
      </c>
      <c r="J60" s="24" t="s">
        <v>384</v>
      </c>
      <c r="K60" s="7" t="s">
        <v>383</v>
      </c>
      <c r="L60" s="7" t="s">
        <v>383</v>
      </c>
      <c r="M60" s="23" t="s">
        <v>383</v>
      </c>
      <c r="N60" s="3" t="s">
        <v>383</v>
      </c>
      <c r="O60" s="7" t="s">
        <v>384</v>
      </c>
      <c r="P60" s="7" t="s">
        <v>383</v>
      </c>
      <c r="Q60" s="4" t="s">
        <v>383</v>
      </c>
      <c r="R60" s="9">
        <f t="shared" si="9"/>
        <v>6</v>
      </c>
      <c r="S60" s="10"/>
      <c r="T60" s="24" t="str">
        <f t="shared" si="10"/>
        <v>☆</v>
      </c>
      <c r="U60" s="34"/>
      <c r="V60" s="71"/>
      <c r="W60" s="34"/>
      <c r="Y60" s="1" t="str">
        <f>D60</f>
        <v>富山</v>
      </c>
      <c r="Z60" s="39" t="str">
        <f>E60</f>
        <v>全富山Ｅ</v>
      </c>
      <c r="AA60" s="39" t="s">
        <v>442</v>
      </c>
      <c r="AB60" s="39" t="s">
        <v>179</v>
      </c>
      <c r="AC60" s="1">
        <f t="shared" si="2"/>
        <v>60</v>
      </c>
      <c r="AD60" s="1" t="str">
        <f t="shared" si="3"/>
        <v>-</v>
      </c>
      <c r="AG60" s="1">
        <v>58</v>
      </c>
      <c r="AJ60" s="130"/>
      <c r="AK60" s="1"/>
    </row>
    <row r="61" spans="2:37" ht="22.5" customHeight="1" x14ac:dyDescent="0.15">
      <c r="B61" s="106">
        <v>7</v>
      </c>
      <c r="C61" s="33">
        <v>20</v>
      </c>
      <c r="D61" s="307"/>
      <c r="E61" s="307"/>
      <c r="F61" s="102" t="str">
        <f>IF(立順表!F64="","",立順表!F64)</f>
        <v>萩原　祥人</v>
      </c>
      <c r="G61" s="13" t="str">
        <f>IF(立順表!G64="","",立順表!G64)</f>
        <v>弐</v>
      </c>
      <c r="H61" s="13" t="str">
        <f>IF(立順表!H64="","",立順表!H64)</f>
        <v>男</v>
      </c>
      <c r="I61" s="108" t="e">
        <f>IF(立順表!#REF!="","",立順表!#REF!)</f>
        <v>#REF!</v>
      </c>
      <c r="J61" s="8" t="s">
        <v>384</v>
      </c>
      <c r="K61" s="5" t="s">
        <v>383</v>
      </c>
      <c r="L61" s="5" t="s">
        <v>383</v>
      </c>
      <c r="M61" s="6" t="s">
        <v>383</v>
      </c>
      <c r="N61" s="11" t="s">
        <v>384</v>
      </c>
      <c r="O61" s="5" t="s">
        <v>383</v>
      </c>
      <c r="P61" s="5" t="s">
        <v>384</v>
      </c>
      <c r="Q61" s="12" t="s">
        <v>383</v>
      </c>
      <c r="R61" s="13">
        <f t="shared" si="9"/>
        <v>5</v>
      </c>
      <c r="S61" s="10">
        <f>IF(R60="","",SUM(R60:R62))</f>
        <v>13</v>
      </c>
      <c r="T61" s="8" t="str">
        <f t="shared" si="10"/>
        <v/>
      </c>
      <c r="U61" s="10">
        <f>IF(S61="","",RANK(S61,$S$4:$S$137))</f>
        <v>12</v>
      </c>
      <c r="V61" s="72"/>
      <c r="W61" s="10" t="str">
        <f>IF(U61&lt;9,"☆","")</f>
        <v/>
      </c>
      <c r="Y61" s="1" t="str">
        <f>D60</f>
        <v>富山</v>
      </c>
      <c r="Z61" s="39" t="str">
        <f>E60</f>
        <v>全富山Ｅ</v>
      </c>
      <c r="AA61" s="39" t="s">
        <v>443</v>
      </c>
      <c r="AB61" s="39" t="s">
        <v>145</v>
      </c>
      <c r="AC61" s="1" t="str">
        <f t="shared" si="2"/>
        <v>-</v>
      </c>
      <c r="AD61" s="1" t="str">
        <f t="shared" si="3"/>
        <v>-</v>
      </c>
      <c r="AE61" s="1">
        <f>U61+ROW()*0.001</f>
        <v>12.061</v>
      </c>
      <c r="AG61" s="1">
        <v>59</v>
      </c>
      <c r="AJ61" s="130"/>
      <c r="AK61" s="1"/>
    </row>
    <row r="62" spans="2:37" ht="22.5" customHeight="1" x14ac:dyDescent="0.15">
      <c r="B62" s="106"/>
      <c r="C62" s="14"/>
      <c r="D62" s="308"/>
      <c r="E62" s="308"/>
      <c r="F62" s="103" t="str">
        <f>IF(立順表!F65="","",立順表!F65)</f>
        <v>長岡　英伸</v>
      </c>
      <c r="G62" s="22" t="str">
        <f>IF(立順表!G65="","",立順表!G65)</f>
        <v>錬五</v>
      </c>
      <c r="H62" s="22" t="str">
        <f>IF(立順表!H65="","",立順表!H65)</f>
        <v>男</v>
      </c>
      <c r="I62" s="109" t="e">
        <f>IF(立順表!#REF!="","",立順表!#REF!)</f>
        <v>#REF!</v>
      </c>
      <c r="J62" s="27" t="s">
        <v>384</v>
      </c>
      <c r="K62" s="25" t="s">
        <v>383</v>
      </c>
      <c r="L62" s="25" t="s">
        <v>384</v>
      </c>
      <c r="M62" s="26" t="s">
        <v>384</v>
      </c>
      <c r="N62" s="15" t="s">
        <v>384</v>
      </c>
      <c r="O62" s="25" t="s">
        <v>384</v>
      </c>
      <c r="P62" s="25" t="s">
        <v>383</v>
      </c>
      <c r="Q62" s="16" t="s">
        <v>384</v>
      </c>
      <c r="R62" s="22">
        <f t="shared" si="9"/>
        <v>2</v>
      </c>
      <c r="S62" s="36"/>
      <c r="T62" s="27" t="str">
        <f t="shared" si="10"/>
        <v/>
      </c>
      <c r="U62" s="36"/>
      <c r="V62" s="73"/>
      <c r="W62" s="36"/>
      <c r="Y62" s="1" t="str">
        <f>D60</f>
        <v>富山</v>
      </c>
      <c r="Z62" s="39" t="str">
        <f>E60</f>
        <v>全富山Ｅ</v>
      </c>
      <c r="AA62" s="39" t="s">
        <v>444</v>
      </c>
      <c r="AB62" s="39" t="s">
        <v>190</v>
      </c>
      <c r="AC62" s="1" t="str">
        <f t="shared" si="2"/>
        <v>-</v>
      </c>
      <c r="AD62" s="1" t="str">
        <f t="shared" si="3"/>
        <v>-</v>
      </c>
      <c r="AG62" s="1">
        <v>60</v>
      </c>
      <c r="AJ62" s="130"/>
      <c r="AK62" s="1"/>
    </row>
    <row r="63" spans="2:37" ht="22.5" customHeight="1" x14ac:dyDescent="0.15">
      <c r="B63" s="106"/>
      <c r="C63" s="2"/>
      <c r="D63" s="306" t="str">
        <f>IF(立順表!D66="","",立順表!D66)</f>
        <v>富山</v>
      </c>
      <c r="E63" s="306" t="str">
        <f>IF(立順表!E66="","",立順表!E66)</f>
        <v>射水Ｂ</v>
      </c>
      <c r="F63" s="101" t="str">
        <f>IF(立順表!F66="","",立順表!F66)</f>
        <v>笹島　里美</v>
      </c>
      <c r="G63" s="9" t="str">
        <f>IF(立順表!G66="","",立順表!G66)</f>
        <v>四</v>
      </c>
      <c r="H63" s="9" t="str">
        <f>IF(立順表!H66="","",立順表!H66)</f>
        <v>女</v>
      </c>
      <c r="I63" s="107" t="e">
        <f>IF(立順表!#REF!="","",立順表!#REF!)</f>
        <v>#REF!</v>
      </c>
      <c r="J63" s="24" t="s">
        <v>383</v>
      </c>
      <c r="K63" s="7" t="s">
        <v>383</v>
      </c>
      <c r="L63" s="7" t="s">
        <v>383</v>
      </c>
      <c r="M63" s="23" t="s">
        <v>384</v>
      </c>
      <c r="N63" s="3" t="s">
        <v>383</v>
      </c>
      <c r="O63" s="7" t="s">
        <v>383</v>
      </c>
      <c r="P63" s="7" t="s">
        <v>384</v>
      </c>
      <c r="Q63" s="4" t="s">
        <v>383</v>
      </c>
      <c r="R63" s="9">
        <f t="shared" si="9"/>
        <v>6</v>
      </c>
      <c r="S63" s="10"/>
      <c r="T63" s="24" t="str">
        <f t="shared" si="10"/>
        <v>☆</v>
      </c>
      <c r="U63" s="34"/>
      <c r="V63" s="71"/>
      <c r="W63" s="34"/>
      <c r="Y63" s="1" t="str">
        <f>D63</f>
        <v>富山</v>
      </c>
      <c r="Z63" s="39" t="str">
        <f>E63</f>
        <v>射水Ｂ</v>
      </c>
      <c r="AA63" s="39" t="s">
        <v>445</v>
      </c>
      <c r="AB63" s="39" t="s">
        <v>149</v>
      </c>
      <c r="AC63" s="1" t="str">
        <f t="shared" si="2"/>
        <v>-</v>
      </c>
      <c r="AD63" s="1">
        <f t="shared" si="3"/>
        <v>63</v>
      </c>
      <c r="AG63" s="1">
        <v>61</v>
      </c>
      <c r="AJ63" s="130"/>
      <c r="AK63" s="1"/>
    </row>
    <row r="64" spans="2:37" ht="22.5" customHeight="1" x14ac:dyDescent="0.15">
      <c r="B64" s="106"/>
      <c r="C64" s="33">
        <v>21</v>
      </c>
      <c r="D64" s="307"/>
      <c r="E64" s="307"/>
      <c r="F64" s="102" t="str">
        <f>IF(立順表!F67="","",立順表!F67)</f>
        <v>太田　智雄</v>
      </c>
      <c r="G64" s="13" t="str">
        <f>IF(立順表!G67="","",立順表!G67)</f>
        <v>参</v>
      </c>
      <c r="H64" s="13" t="str">
        <f>IF(立順表!H67="","",立順表!H67)</f>
        <v>男</v>
      </c>
      <c r="I64" s="108" t="e">
        <f>IF(立順表!#REF!="","",立順表!#REF!)</f>
        <v>#REF!</v>
      </c>
      <c r="J64" s="8" t="s">
        <v>384</v>
      </c>
      <c r="K64" s="5" t="s">
        <v>384</v>
      </c>
      <c r="L64" s="5" t="s">
        <v>384</v>
      </c>
      <c r="M64" s="6" t="s">
        <v>384</v>
      </c>
      <c r="N64" s="11" t="s">
        <v>383</v>
      </c>
      <c r="O64" s="5" t="s">
        <v>384</v>
      </c>
      <c r="P64" s="5" t="s">
        <v>384</v>
      </c>
      <c r="Q64" s="12" t="s">
        <v>384</v>
      </c>
      <c r="R64" s="13">
        <f t="shared" ref="R64:R94" si="11">IF(J64="","",COUNTIF(J64:Q64,"○"))</f>
        <v>1</v>
      </c>
      <c r="S64" s="10">
        <f>IF(R63="","",SUM(R63:R65))</f>
        <v>12</v>
      </c>
      <c r="T64" s="8" t="str">
        <f t="shared" ref="T64:T95" si="12">IF(J64="","",IF(R64&gt;=6,"☆",""))</f>
        <v/>
      </c>
      <c r="U64" s="10">
        <f>IF(S64="","",RANK(S64,$S$4:$S$137))</f>
        <v>16</v>
      </c>
      <c r="V64" s="72"/>
      <c r="W64" s="10" t="str">
        <f>IF(U64&lt;9,"☆","")</f>
        <v/>
      </c>
      <c r="Y64" s="1" t="str">
        <f>D63</f>
        <v>富山</v>
      </c>
      <c r="Z64" s="39" t="str">
        <f>E63</f>
        <v>射水Ｂ</v>
      </c>
      <c r="AA64" s="39" t="s">
        <v>446</v>
      </c>
      <c r="AB64" s="39" t="s">
        <v>160</v>
      </c>
      <c r="AC64" s="1" t="str">
        <f t="shared" si="2"/>
        <v>-</v>
      </c>
      <c r="AD64" s="1" t="str">
        <f t="shared" si="3"/>
        <v>-</v>
      </c>
      <c r="AE64" s="1">
        <f>U64+ROW()*0.001</f>
        <v>16.064</v>
      </c>
      <c r="AG64" s="1">
        <v>62</v>
      </c>
      <c r="AJ64" s="130"/>
      <c r="AK64" s="1"/>
    </row>
    <row r="65" spans="2:37" ht="22.5" customHeight="1" x14ac:dyDescent="0.15">
      <c r="B65" s="105"/>
      <c r="C65" s="14"/>
      <c r="D65" s="308"/>
      <c r="E65" s="308"/>
      <c r="F65" s="103" t="str">
        <f>IF(立順表!F68="","",立順表!F68)</f>
        <v>荒井　忠夫</v>
      </c>
      <c r="G65" s="22" t="str">
        <f>IF(立順表!G68="","",立順表!G68)</f>
        <v>参</v>
      </c>
      <c r="H65" s="22" t="str">
        <f>IF(立順表!H68="","",立順表!H68)</f>
        <v>男</v>
      </c>
      <c r="I65" s="109" t="e">
        <f>IF(立順表!#REF!="","",立順表!#REF!)</f>
        <v>#REF!</v>
      </c>
      <c r="J65" s="27" t="s">
        <v>383</v>
      </c>
      <c r="K65" s="25" t="s">
        <v>384</v>
      </c>
      <c r="L65" s="25" t="s">
        <v>384</v>
      </c>
      <c r="M65" s="26" t="s">
        <v>383</v>
      </c>
      <c r="N65" s="15" t="s">
        <v>383</v>
      </c>
      <c r="O65" s="25" t="s">
        <v>384</v>
      </c>
      <c r="P65" s="25" t="s">
        <v>383</v>
      </c>
      <c r="Q65" s="16" t="s">
        <v>383</v>
      </c>
      <c r="R65" s="22">
        <f t="shared" si="11"/>
        <v>5</v>
      </c>
      <c r="S65" s="36"/>
      <c r="T65" s="27" t="str">
        <f t="shared" si="12"/>
        <v/>
      </c>
      <c r="U65" s="36"/>
      <c r="V65" s="73"/>
      <c r="W65" s="36"/>
      <c r="Y65" s="1" t="str">
        <f>D63</f>
        <v>富山</v>
      </c>
      <c r="Z65" s="39" t="str">
        <f>E63</f>
        <v>射水Ｂ</v>
      </c>
      <c r="AA65" s="39" t="s">
        <v>447</v>
      </c>
      <c r="AB65" s="39" t="s">
        <v>160</v>
      </c>
      <c r="AC65" s="1" t="str">
        <f t="shared" si="2"/>
        <v>-</v>
      </c>
      <c r="AD65" s="1" t="str">
        <f t="shared" si="3"/>
        <v>-</v>
      </c>
      <c r="AG65" s="1">
        <v>63</v>
      </c>
      <c r="AJ65" s="130"/>
      <c r="AK65" s="1"/>
    </row>
    <row r="66" spans="2:37" ht="22.5" customHeight="1" x14ac:dyDescent="0.15">
      <c r="B66" s="104"/>
      <c r="C66" s="2"/>
      <c r="D66" s="306" t="str">
        <f>IF(立順表!D69="","",立順表!D69)</f>
        <v>石川</v>
      </c>
      <c r="E66" s="306" t="str">
        <f>IF(立順表!E69="","",立順表!E69)</f>
        <v>全石川Ａ</v>
      </c>
      <c r="F66" s="101" t="str">
        <f>IF(立順表!F69="","",立順表!F69)</f>
        <v>友安　正人</v>
      </c>
      <c r="G66" s="9" t="str">
        <f>IF(立順表!G69="","",立順表!G69)</f>
        <v>教六</v>
      </c>
      <c r="H66" s="9" t="str">
        <f>IF(立順表!H69="","",立順表!H69)</f>
        <v>男</v>
      </c>
      <c r="I66" s="107" t="e">
        <f>IF(立順表!#REF!="","",立順表!#REF!)</f>
        <v>#REF!</v>
      </c>
      <c r="J66" s="24" t="s">
        <v>384</v>
      </c>
      <c r="K66" s="7" t="s">
        <v>383</v>
      </c>
      <c r="L66" s="7" t="s">
        <v>383</v>
      </c>
      <c r="M66" s="23" t="s">
        <v>383</v>
      </c>
      <c r="N66" s="3" t="s">
        <v>383</v>
      </c>
      <c r="O66" s="7" t="s">
        <v>383</v>
      </c>
      <c r="P66" s="7" t="s">
        <v>383</v>
      </c>
      <c r="Q66" s="4" t="s">
        <v>383</v>
      </c>
      <c r="R66" s="9">
        <f t="shared" si="11"/>
        <v>7</v>
      </c>
      <c r="S66" s="10"/>
      <c r="T66" s="24" t="str">
        <f t="shared" si="12"/>
        <v>☆</v>
      </c>
      <c r="U66" s="34"/>
      <c r="V66" s="71"/>
      <c r="W66" s="34"/>
      <c r="Y66" s="1" t="str">
        <f>D66</f>
        <v>石川</v>
      </c>
      <c r="Z66" s="39" t="str">
        <f>E66</f>
        <v>全石川Ａ</v>
      </c>
      <c r="AA66" s="39" t="s">
        <v>448</v>
      </c>
      <c r="AB66" s="39" t="s">
        <v>252</v>
      </c>
      <c r="AC66" s="1">
        <f t="shared" si="2"/>
        <v>66</v>
      </c>
      <c r="AD66" s="1" t="str">
        <f t="shared" si="3"/>
        <v>-</v>
      </c>
      <c r="AG66" s="1">
        <v>64</v>
      </c>
      <c r="AJ66" s="130"/>
      <c r="AK66" s="1"/>
    </row>
    <row r="67" spans="2:37" ht="22.5" customHeight="1" x14ac:dyDescent="0.15">
      <c r="B67" s="106"/>
      <c r="C67" s="33">
        <v>22</v>
      </c>
      <c r="D67" s="307"/>
      <c r="E67" s="307"/>
      <c r="F67" s="102" t="str">
        <f>IF(立順表!F70="","",立順表!F70)</f>
        <v>江田　浩二</v>
      </c>
      <c r="G67" s="13" t="str">
        <f>IF(立順表!G70="","",立順表!G70)</f>
        <v>錬五</v>
      </c>
      <c r="H67" s="13" t="str">
        <f>IF(立順表!H70="","",立順表!H70)</f>
        <v>男</v>
      </c>
      <c r="I67" s="108" t="e">
        <f>IF(立順表!#REF!="","",立順表!#REF!)</f>
        <v>#REF!</v>
      </c>
      <c r="J67" s="8" t="s">
        <v>384</v>
      </c>
      <c r="K67" s="5" t="s">
        <v>383</v>
      </c>
      <c r="L67" s="5" t="s">
        <v>383</v>
      </c>
      <c r="M67" s="6" t="s">
        <v>383</v>
      </c>
      <c r="N67" s="11" t="s">
        <v>384</v>
      </c>
      <c r="O67" s="5" t="s">
        <v>383</v>
      </c>
      <c r="P67" s="5" t="s">
        <v>383</v>
      </c>
      <c r="Q67" s="12" t="s">
        <v>383</v>
      </c>
      <c r="R67" s="13">
        <f t="shared" si="11"/>
        <v>6</v>
      </c>
      <c r="S67" s="10">
        <f>IF(R66="","",SUM(R66:R68))</f>
        <v>21</v>
      </c>
      <c r="T67" s="8" t="str">
        <f t="shared" si="12"/>
        <v>☆</v>
      </c>
      <c r="U67" s="10">
        <f>IF(S67="","",RANK(S67,$S$4:$S$137))</f>
        <v>1</v>
      </c>
      <c r="V67" s="72"/>
      <c r="W67" s="10" t="str">
        <f>IF(U67&lt;9,"☆","")</f>
        <v>☆</v>
      </c>
      <c r="Y67" s="1" t="str">
        <f>D66</f>
        <v>石川</v>
      </c>
      <c r="Z67" s="39" t="str">
        <f>E66</f>
        <v>全石川Ａ</v>
      </c>
      <c r="AA67" s="39" t="s">
        <v>449</v>
      </c>
      <c r="AB67" s="39" t="s">
        <v>190</v>
      </c>
      <c r="AC67" s="1">
        <f t="shared" si="2"/>
        <v>67</v>
      </c>
      <c r="AD67" s="1" t="str">
        <f t="shared" si="3"/>
        <v>-</v>
      </c>
      <c r="AE67" s="1">
        <f>U67+ROW()*0.001</f>
        <v>1.0669999999999999</v>
      </c>
      <c r="AG67" s="1">
        <v>65</v>
      </c>
      <c r="AJ67" s="130"/>
      <c r="AK67" s="1"/>
    </row>
    <row r="68" spans="2:37" ht="22.5" customHeight="1" x14ac:dyDescent="0.15">
      <c r="B68" s="106"/>
      <c r="C68" s="14"/>
      <c r="D68" s="308"/>
      <c r="E68" s="308"/>
      <c r="F68" s="103" t="str">
        <f>IF(立順表!F71="","",立順表!F71)</f>
        <v>曽山　良和</v>
      </c>
      <c r="G68" s="22" t="str">
        <f>IF(立順表!G71="","",立順表!G71)</f>
        <v>教六</v>
      </c>
      <c r="H68" s="22" t="str">
        <f>IF(立順表!H71="","",立順表!H71)</f>
        <v>男</v>
      </c>
      <c r="I68" s="109" t="e">
        <f>IF(立順表!#REF!="","",立順表!#REF!)</f>
        <v>#REF!</v>
      </c>
      <c r="J68" s="27" t="s">
        <v>383</v>
      </c>
      <c r="K68" s="25" t="s">
        <v>383</v>
      </c>
      <c r="L68" s="25" t="s">
        <v>383</v>
      </c>
      <c r="M68" s="26" t="s">
        <v>383</v>
      </c>
      <c r="N68" s="15" t="s">
        <v>383</v>
      </c>
      <c r="O68" s="25" t="s">
        <v>383</v>
      </c>
      <c r="P68" s="25" t="s">
        <v>383</v>
      </c>
      <c r="Q68" s="16" t="s">
        <v>383</v>
      </c>
      <c r="R68" s="22">
        <f t="shared" si="11"/>
        <v>8</v>
      </c>
      <c r="S68" s="36"/>
      <c r="T68" s="27" t="str">
        <f t="shared" si="12"/>
        <v>☆</v>
      </c>
      <c r="U68" s="36"/>
      <c r="V68" s="73"/>
      <c r="W68" s="36"/>
      <c r="Y68" s="1" t="str">
        <f>D66</f>
        <v>石川</v>
      </c>
      <c r="Z68" s="39" t="str">
        <f>E66</f>
        <v>全石川Ａ</v>
      </c>
      <c r="AA68" s="39" t="s">
        <v>450</v>
      </c>
      <c r="AB68" s="39" t="s">
        <v>252</v>
      </c>
      <c r="AC68" s="1">
        <f t="shared" ref="AC68:AC131" si="13">IF(AND($H68="男",$T68="☆"),ROW(),"-")</f>
        <v>68</v>
      </c>
      <c r="AD68" s="1" t="str">
        <f t="shared" ref="AD68:AD131" si="14">IF(AND($H68="女",$T68="☆"),ROW(),"-")</f>
        <v>-</v>
      </c>
      <c r="AG68" s="1">
        <v>66</v>
      </c>
      <c r="AJ68" s="130"/>
      <c r="AK68" s="1"/>
    </row>
    <row r="69" spans="2:37" ht="22.5" customHeight="1" x14ac:dyDescent="0.15">
      <c r="B69" s="106"/>
      <c r="C69" s="2"/>
      <c r="D69" s="306" t="str">
        <f>IF(立順表!D72="","",立順表!D72)</f>
        <v>富山</v>
      </c>
      <c r="E69" s="306" t="str">
        <f>IF(立順表!E72="","",立順表!E72)</f>
        <v>富山Ｂ</v>
      </c>
      <c r="F69" s="101" t="str">
        <f>IF(立順表!F72="","",立順表!F72)</f>
        <v>森　　晴美</v>
      </c>
      <c r="G69" s="9" t="str">
        <f>IF(立順表!G72="","",立順表!G72)</f>
        <v>五</v>
      </c>
      <c r="H69" s="9" t="str">
        <f>IF(立順表!H72="","",立順表!H72)</f>
        <v>女</v>
      </c>
      <c r="I69" s="107" t="e">
        <f>IF(立順表!#REF!="","",立順表!#REF!)</f>
        <v>#REF!</v>
      </c>
      <c r="J69" s="24" t="s">
        <v>383</v>
      </c>
      <c r="K69" s="7" t="s">
        <v>384</v>
      </c>
      <c r="L69" s="7" t="s">
        <v>384</v>
      </c>
      <c r="M69" s="23" t="s">
        <v>384</v>
      </c>
      <c r="N69" s="3" t="s">
        <v>384</v>
      </c>
      <c r="O69" s="7" t="s">
        <v>383</v>
      </c>
      <c r="P69" s="7" t="s">
        <v>384</v>
      </c>
      <c r="Q69" s="4" t="s">
        <v>384</v>
      </c>
      <c r="R69" s="9">
        <f t="shared" si="11"/>
        <v>2</v>
      </c>
      <c r="S69" s="10"/>
      <c r="T69" s="24" t="str">
        <f t="shared" si="12"/>
        <v/>
      </c>
      <c r="U69" s="34"/>
      <c r="V69" s="71"/>
      <c r="W69" s="34"/>
      <c r="Y69" s="1" t="str">
        <f>D69</f>
        <v>富山</v>
      </c>
      <c r="Z69" s="39" t="str">
        <f>E69</f>
        <v>富山Ｂ</v>
      </c>
      <c r="AA69" s="39" t="s">
        <v>451</v>
      </c>
      <c r="AB69" s="39" t="s">
        <v>179</v>
      </c>
      <c r="AC69" s="1" t="str">
        <f t="shared" si="13"/>
        <v>-</v>
      </c>
      <c r="AD69" s="1" t="str">
        <f t="shared" si="14"/>
        <v>-</v>
      </c>
      <c r="AG69" s="1">
        <v>67</v>
      </c>
      <c r="AJ69" s="130"/>
      <c r="AK69" s="1"/>
    </row>
    <row r="70" spans="2:37" ht="22.5" customHeight="1" x14ac:dyDescent="0.15">
      <c r="B70" s="106">
        <v>8</v>
      </c>
      <c r="C70" s="33">
        <v>23</v>
      </c>
      <c r="D70" s="307"/>
      <c r="E70" s="307"/>
      <c r="F70" s="102" t="str">
        <f>IF(立順表!F73="","",立順表!F73)</f>
        <v>佐竹智恵子</v>
      </c>
      <c r="G70" s="13" t="str">
        <f>IF(立順表!G73="","",立順表!G73)</f>
        <v>錬六</v>
      </c>
      <c r="H70" s="13" t="str">
        <f>IF(立順表!H73="","",立順表!H73)</f>
        <v>女</v>
      </c>
      <c r="I70" s="108" t="e">
        <f>IF(立順表!#REF!="","",立順表!#REF!)</f>
        <v>#REF!</v>
      </c>
      <c r="J70" s="8" t="s">
        <v>384</v>
      </c>
      <c r="K70" s="5" t="s">
        <v>384</v>
      </c>
      <c r="L70" s="5" t="s">
        <v>384</v>
      </c>
      <c r="M70" s="6" t="s">
        <v>384</v>
      </c>
      <c r="N70" s="11" t="s">
        <v>383</v>
      </c>
      <c r="O70" s="5" t="s">
        <v>384</v>
      </c>
      <c r="P70" s="5" t="s">
        <v>384</v>
      </c>
      <c r="Q70" s="12" t="s">
        <v>383</v>
      </c>
      <c r="R70" s="13">
        <f t="shared" si="11"/>
        <v>2</v>
      </c>
      <c r="S70" s="10">
        <f>IF(R69="","",SUM(R69:R71))</f>
        <v>8</v>
      </c>
      <c r="T70" s="8" t="str">
        <f t="shared" si="12"/>
        <v/>
      </c>
      <c r="U70" s="10">
        <f>IF(S70="","",RANK(S70,$S$4:$S$137))</f>
        <v>34</v>
      </c>
      <c r="V70" s="72"/>
      <c r="W70" s="10" t="str">
        <f>IF(U70&lt;9,"☆","")</f>
        <v/>
      </c>
      <c r="Y70" s="1" t="str">
        <f>D69</f>
        <v>富山</v>
      </c>
      <c r="Z70" s="39" t="str">
        <f>E69</f>
        <v>富山Ｂ</v>
      </c>
      <c r="AA70" s="39" t="s">
        <v>452</v>
      </c>
      <c r="AB70" s="39" t="s">
        <v>162</v>
      </c>
      <c r="AC70" s="1" t="str">
        <f t="shared" si="13"/>
        <v>-</v>
      </c>
      <c r="AD70" s="1" t="str">
        <f t="shared" si="14"/>
        <v>-</v>
      </c>
      <c r="AE70" s="1">
        <f>U70+ROW()*0.001</f>
        <v>34.07</v>
      </c>
      <c r="AG70" s="1">
        <v>68</v>
      </c>
      <c r="AJ70" s="130"/>
      <c r="AK70" s="1"/>
    </row>
    <row r="71" spans="2:37" ht="22.5" customHeight="1" x14ac:dyDescent="0.15">
      <c r="B71" s="106"/>
      <c r="C71" s="14"/>
      <c r="D71" s="308"/>
      <c r="E71" s="308"/>
      <c r="F71" s="103" t="str">
        <f>IF(立順表!F74="","",立順表!F74)</f>
        <v>大塚　祐子</v>
      </c>
      <c r="G71" s="22" t="str">
        <f>IF(立順表!G74="","",立順表!G74)</f>
        <v>錬六</v>
      </c>
      <c r="H71" s="22" t="str">
        <f>IF(立順表!H74="","",立順表!H74)</f>
        <v>女</v>
      </c>
      <c r="I71" s="109" t="e">
        <f>IF(立順表!#REF!="","",立順表!#REF!)</f>
        <v>#REF!</v>
      </c>
      <c r="J71" s="27" t="s">
        <v>383</v>
      </c>
      <c r="K71" s="25" t="s">
        <v>383</v>
      </c>
      <c r="L71" s="25" t="s">
        <v>384</v>
      </c>
      <c r="M71" s="26" t="s">
        <v>384</v>
      </c>
      <c r="N71" s="15" t="s">
        <v>383</v>
      </c>
      <c r="O71" s="25" t="s">
        <v>384</v>
      </c>
      <c r="P71" s="25" t="s">
        <v>383</v>
      </c>
      <c r="Q71" s="16" t="s">
        <v>384</v>
      </c>
      <c r="R71" s="22">
        <f t="shared" si="11"/>
        <v>4</v>
      </c>
      <c r="S71" s="36"/>
      <c r="T71" s="27" t="str">
        <f t="shared" si="12"/>
        <v/>
      </c>
      <c r="U71" s="36"/>
      <c r="V71" s="73"/>
      <c r="W71" s="36"/>
      <c r="Y71" s="1" t="str">
        <f>D69</f>
        <v>富山</v>
      </c>
      <c r="Z71" s="39" t="str">
        <f>E69</f>
        <v>富山Ｂ</v>
      </c>
      <c r="AA71" s="39" t="s">
        <v>453</v>
      </c>
      <c r="AB71" s="39" t="s">
        <v>162</v>
      </c>
      <c r="AC71" s="1" t="str">
        <f t="shared" si="13"/>
        <v>-</v>
      </c>
      <c r="AD71" s="1" t="str">
        <f t="shared" si="14"/>
        <v>-</v>
      </c>
      <c r="AG71" s="1">
        <v>69</v>
      </c>
      <c r="AJ71" s="130"/>
      <c r="AK71" s="1"/>
    </row>
    <row r="72" spans="2:37" ht="22.5" customHeight="1" x14ac:dyDescent="0.15">
      <c r="B72" s="106"/>
      <c r="C72" s="2"/>
      <c r="D72" s="306" t="str">
        <f>IF(立順表!D75="","",立順表!D75)</f>
        <v>富山</v>
      </c>
      <c r="E72" s="306" t="str">
        <f>IF(立順表!E75="","",立順表!E75)</f>
        <v>全富山Ｆ</v>
      </c>
      <c r="F72" s="101" t="str">
        <f>IF(立順表!F75="","",立順表!F75)</f>
        <v>滝沢　勇馬</v>
      </c>
      <c r="G72" s="9" t="str">
        <f>IF(立順表!G75="","",立順表!G75)</f>
        <v>弐</v>
      </c>
      <c r="H72" s="9" t="str">
        <f>IF(立順表!H75="","",立順表!H75)</f>
        <v>男</v>
      </c>
      <c r="I72" s="107" t="e">
        <f>IF(立順表!#REF!="","",立順表!#REF!)</f>
        <v>#REF!</v>
      </c>
      <c r="J72" s="24" t="s">
        <v>383</v>
      </c>
      <c r="K72" s="7" t="s">
        <v>383</v>
      </c>
      <c r="L72" s="7" t="s">
        <v>384</v>
      </c>
      <c r="M72" s="23" t="s">
        <v>383</v>
      </c>
      <c r="N72" s="3" t="s">
        <v>383</v>
      </c>
      <c r="O72" s="7" t="s">
        <v>383</v>
      </c>
      <c r="P72" s="7" t="s">
        <v>383</v>
      </c>
      <c r="Q72" s="4" t="s">
        <v>384</v>
      </c>
      <c r="R72" s="9">
        <f t="shared" si="11"/>
        <v>6</v>
      </c>
      <c r="S72" s="10"/>
      <c r="T72" s="24" t="str">
        <f t="shared" si="12"/>
        <v>☆</v>
      </c>
      <c r="U72" s="34"/>
      <c r="V72" s="71"/>
      <c r="W72" s="34"/>
      <c r="Y72" s="1" t="str">
        <f>D72</f>
        <v>富山</v>
      </c>
      <c r="Z72" s="39" t="str">
        <f>E72</f>
        <v>全富山Ｆ</v>
      </c>
      <c r="AA72" s="39" t="s">
        <v>454</v>
      </c>
      <c r="AB72" s="39" t="s">
        <v>145</v>
      </c>
      <c r="AC72" s="1">
        <f t="shared" si="13"/>
        <v>72</v>
      </c>
      <c r="AD72" s="1" t="str">
        <f t="shared" si="14"/>
        <v>-</v>
      </c>
      <c r="AG72" s="1">
        <v>70</v>
      </c>
      <c r="AJ72" s="130"/>
      <c r="AK72" s="1"/>
    </row>
    <row r="73" spans="2:37" ht="22.5" customHeight="1" x14ac:dyDescent="0.15">
      <c r="B73" s="106"/>
      <c r="C73" s="33">
        <v>24</v>
      </c>
      <c r="D73" s="307"/>
      <c r="E73" s="307"/>
      <c r="F73" s="102" t="str">
        <f>IF(立順表!F76="","",立順表!F76)</f>
        <v>石黒　　佑</v>
      </c>
      <c r="G73" s="13" t="str">
        <f>IF(立順表!G76="","",立順表!G76)</f>
        <v>参</v>
      </c>
      <c r="H73" s="13" t="str">
        <f>IF(立順表!H76="","",立順表!H76)</f>
        <v>男</v>
      </c>
      <c r="I73" s="108" t="e">
        <f>IF(立順表!#REF!="","",立順表!#REF!)</f>
        <v>#REF!</v>
      </c>
      <c r="J73" s="8" t="s">
        <v>383</v>
      </c>
      <c r="K73" s="5" t="s">
        <v>384</v>
      </c>
      <c r="L73" s="5" t="s">
        <v>383</v>
      </c>
      <c r="M73" s="6" t="s">
        <v>384</v>
      </c>
      <c r="N73" s="11" t="s">
        <v>383</v>
      </c>
      <c r="O73" s="5" t="s">
        <v>384</v>
      </c>
      <c r="P73" s="5" t="s">
        <v>383</v>
      </c>
      <c r="Q73" s="12" t="s">
        <v>384</v>
      </c>
      <c r="R73" s="13">
        <f t="shared" si="11"/>
        <v>4</v>
      </c>
      <c r="S73" s="10">
        <f>IF(R72="","",SUM(R72:R74))</f>
        <v>17</v>
      </c>
      <c r="T73" s="8" t="str">
        <f t="shared" si="12"/>
        <v/>
      </c>
      <c r="U73" s="10">
        <f>IF(S73="","",RANK(S73,$S$4:$S$137))</f>
        <v>5</v>
      </c>
      <c r="V73" s="72"/>
      <c r="W73" s="10" t="str">
        <f>IF(U73&lt;9,"☆","")</f>
        <v>☆</v>
      </c>
      <c r="Y73" s="1" t="str">
        <f>D72</f>
        <v>富山</v>
      </c>
      <c r="Z73" s="39" t="str">
        <f>E72</f>
        <v>全富山Ｆ</v>
      </c>
      <c r="AA73" s="39" t="s">
        <v>455</v>
      </c>
      <c r="AB73" s="39" t="s">
        <v>160</v>
      </c>
      <c r="AC73" s="1" t="str">
        <f t="shared" si="13"/>
        <v>-</v>
      </c>
      <c r="AD73" s="1" t="str">
        <f t="shared" si="14"/>
        <v>-</v>
      </c>
      <c r="AE73" s="1">
        <f>U73+ROW()*0.001</f>
        <v>5.0730000000000004</v>
      </c>
      <c r="AG73" s="1">
        <v>71</v>
      </c>
      <c r="AJ73" s="130"/>
      <c r="AK73" s="1"/>
    </row>
    <row r="74" spans="2:37" ht="22.5" customHeight="1" x14ac:dyDescent="0.15">
      <c r="B74" s="105"/>
      <c r="C74" s="14"/>
      <c r="D74" s="308"/>
      <c r="E74" s="308"/>
      <c r="F74" s="103" t="str">
        <f>IF(立順表!F77="","",立順表!F77)</f>
        <v>尾上　友弥</v>
      </c>
      <c r="G74" s="22" t="str">
        <f>IF(立順表!G77="","",立順表!G77)</f>
        <v>弐</v>
      </c>
      <c r="H74" s="22" t="str">
        <f>IF(立順表!H77="","",立順表!H77)</f>
        <v>男</v>
      </c>
      <c r="I74" s="109" t="e">
        <f>IF(立順表!#REF!="","",立順表!#REF!)</f>
        <v>#REF!</v>
      </c>
      <c r="J74" s="27" t="s">
        <v>383</v>
      </c>
      <c r="K74" s="25" t="s">
        <v>383</v>
      </c>
      <c r="L74" s="25" t="s">
        <v>383</v>
      </c>
      <c r="M74" s="26" t="s">
        <v>383</v>
      </c>
      <c r="N74" s="15" t="s">
        <v>384</v>
      </c>
      <c r="O74" s="25" t="s">
        <v>383</v>
      </c>
      <c r="P74" s="25" t="s">
        <v>383</v>
      </c>
      <c r="Q74" s="16" t="s">
        <v>383</v>
      </c>
      <c r="R74" s="22">
        <f t="shared" si="11"/>
        <v>7</v>
      </c>
      <c r="S74" s="36"/>
      <c r="T74" s="27" t="str">
        <f t="shared" si="12"/>
        <v>☆</v>
      </c>
      <c r="U74" s="36"/>
      <c r="V74" s="73"/>
      <c r="W74" s="36"/>
      <c r="Y74" s="1" t="str">
        <f>D72</f>
        <v>富山</v>
      </c>
      <c r="Z74" s="39" t="str">
        <f>E72</f>
        <v>全富山Ｆ</v>
      </c>
      <c r="AA74" s="39" t="s">
        <v>456</v>
      </c>
      <c r="AB74" s="39" t="s">
        <v>145</v>
      </c>
      <c r="AC74" s="1">
        <f t="shared" si="13"/>
        <v>74</v>
      </c>
      <c r="AD74" s="1" t="str">
        <f t="shared" si="14"/>
        <v>-</v>
      </c>
      <c r="AG74" s="1">
        <v>72</v>
      </c>
      <c r="AJ74" s="130"/>
      <c r="AK74" s="1"/>
    </row>
    <row r="75" spans="2:37" ht="22.5" customHeight="1" x14ac:dyDescent="0.15">
      <c r="B75" s="104"/>
      <c r="C75" s="2"/>
      <c r="D75" s="306" t="str">
        <f>IF(立順表!D78="","",立順表!D78)</f>
        <v>石川</v>
      </c>
      <c r="E75" s="306" t="str">
        <f>IF(立順表!E78="","",立順表!E78)</f>
        <v>全石川Ｈ</v>
      </c>
      <c r="F75" s="101" t="str">
        <f>IF(立順表!F78="","",立順表!F78)</f>
        <v>沖谷　知明</v>
      </c>
      <c r="G75" s="9" t="str">
        <f>IF(立順表!G78="","",立順表!G78)</f>
        <v>教六</v>
      </c>
      <c r="H75" s="9" t="str">
        <f>IF(立順表!H78="","",立順表!H78)</f>
        <v>男</v>
      </c>
      <c r="I75" s="107" t="e">
        <f>IF(立順表!#REF!="","",立順表!#REF!)</f>
        <v>#REF!</v>
      </c>
      <c r="J75" s="24" t="s">
        <v>383</v>
      </c>
      <c r="K75" s="7" t="s">
        <v>383</v>
      </c>
      <c r="L75" s="7" t="s">
        <v>384</v>
      </c>
      <c r="M75" s="23" t="s">
        <v>383</v>
      </c>
      <c r="N75" s="3" t="s">
        <v>383</v>
      </c>
      <c r="O75" s="7" t="s">
        <v>384</v>
      </c>
      <c r="P75" s="7" t="s">
        <v>383</v>
      </c>
      <c r="Q75" s="4" t="s">
        <v>383</v>
      </c>
      <c r="R75" s="9">
        <f t="shared" si="11"/>
        <v>6</v>
      </c>
      <c r="S75" s="10"/>
      <c r="T75" s="24" t="str">
        <f t="shared" si="12"/>
        <v>☆</v>
      </c>
      <c r="U75" s="34"/>
      <c r="V75" s="71"/>
      <c r="W75" s="34"/>
      <c r="Y75" s="1" t="str">
        <f>D75</f>
        <v>石川</v>
      </c>
      <c r="Z75" s="39" t="str">
        <f>E75</f>
        <v>全石川Ｈ</v>
      </c>
      <c r="AA75" s="39" t="s">
        <v>457</v>
      </c>
      <c r="AB75" s="39" t="s">
        <v>252</v>
      </c>
      <c r="AC75" s="1">
        <f t="shared" si="13"/>
        <v>75</v>
      </c>
      <c r="AD75" s="1" t="str">
        <f t="shared" si="14"/>
        <v>-</v>
      </c>
      <c r="AG75" s="1">
        <v>73</v>
      </c>
      <c r="AJ75" s="130"/>
      <c r="AK75" s="1"/>
    </row>
    <row r="76" spans="2:37" ht="22.5" customHeight="1" x14ac:dyDescent="0.15">
      <c r="B76" s="106"/>
      <c r="C76" s="33">
        <v>25</v>
      </c>
      <c r="D76" s="307"/>
      <c r="E76" s="307"/>
      <c r="F76" s="102" t="str">
        <f>IF(立順表!F79="","",立順表!F79)</f>
        <v>山鍬三千枝</v>
      </c>
      <c r="G76" s="13" t="str">
        <f>IF(立順表!G79="","",立順表!G79)</f>
        <v>錬六</v>
      </c>
      <c r="H76" s="13" t="str">
        <f>IF(立順表!H79="","",立順表!H79)</f>
        <v>女</v>
      </c>
      <c r="I76" s="108" t="e">
        <f>IF(立順表!#REF!="","",立順表!#REF!)</f>
        <v>#REF!</v>
      </c>
      <c r="J76" s="8" t="s">
        <v>384</v>
      </c>
      <c r="K76" s="5" t="s">
        <v>383</v>
      </c>
      <c r="L76" s="5" t="s">
        <v>384</v>
      </c>
      <c r="M76" s="6" t="s">
        <v>384</v>
      </c>
      <c r="N76" s="11" t="s">
        <v>383</v>
      </c>
      <c r="O76" s="5" t="s">
        <v>384</v>
      </c>
      <c r="P76" s="5" t="s">
        <v>384</v>
      </c>
      <c r="Q76" s="12" t="s">
        <v>383</v>
      </c>
      <c r="R76" s="13">
        <f t="shared" si="11"/>
        <v>3</v>
      </c>
      <c r="S76" s="10">
        <f>IF(R75="","",SUM(R75:R77))</f>
        <v>12</v>
      </c>
      <c r="T76" s="8" t="str">
        <f t="shared" si="12"/>
        <v/>
      </c>
      <c r="U76" s="10">
        <f>IF(S76="","",RANK(S76,$S$4:$S$137))</f>
        <v>16</v>
      </c>
      <c r="V76" s="72"/>
      <c r="W76" s="10" t="str">
        <f>IF(U76&lt;9,"☆","")</f>
        <v/>
      </c>
      <c r="Y76" s="1" t="str">
        <f>D75</f>
        <v>石川</v>
      </c>
      <c r="Z76" s="39" t="str">
        <f>E75</f>
        <v>全石川Ｈ</v>
      </c>
      <c r="AA76" s="39" t="s">
        <v>458</v>
      </c>
      <c r="AB76" s="39" t="s">
        <v>162</v>
      </c>
      <c r="AC76" s="1" t="str">
        <f t="shared" si="13"/>
        <v>-</v>
      </c>
      <c r="AD76" s="1" t="str">
        <f t="shared" si="14"/>
        <v>-</v>
      </c>
      <c r="AE76" s="1">
        <f>U76+ROW()*0.001</f>
        <v>16.076000000000001</v>
      </c>
      <c r="AG76" s="1">
        <v>74</v>
      </c>
      <c r="AJ76" s="130"/>
      <c r="AK76" s="1"/>
    </row>
    <row r="77" spans="2:37" ht="22.5" customHeight="1" x14ac:dyDescent="0.15">
      <c r="B77" s="106"/>
      <c r="C77" s="14"/>
      <c r="D77" s="308"/>
      <c r="E77" s="308"/>
      <c r="F77" s="103" t="str">
        <f>IF(立順表!F80="","",立順表!F80)</f>
        <v>木下　外治</v>
      </c>
      <c r="G77" s="22" t="str">
        <f>IF(立順表!G80="","",立順表!G80)</f>
        <v>教七</v>
      </c>
      <c r="H77" s="22" t="str">
        <f>IF(立順表!H80="","",立順表!H80)</f>
        <v>男</v>
      </c>
      <c r="I77" s="109" t="e">
        <f>IF(立順表!#REF!="","",立順表!#REF!)</f>
        <v>#REF!</v>
      </c>
      <c r="J77" s="27" t="s">
        <v>383</v>
      </c>
      <c r="K77" s="25" t="s">
        <v>384</v>
      </c>
      <c r="L77" s="25" t="s">
        <v>384</v>
      </c>
      <c r="M77" s="26" t="s">
        <v>384</v>
      </c>
      <c r="N77" s="15" t="s">
        <v>383</v>
      </c>
      <c r="O77" s="25" t="s">
        <v>384</v>
      </c>
      <c r="P77" s="25" t="s">
        <v>384</v>
      </c>
      <c r="Q77" s="16" t="s">
        <v>383</v>
      </c>
      <c r="R77" s="22">
        <f t="shared" si="11"/>
        <v>3</v>
      </c>
      <c r="S77" s="36"/>
      <c r="T77" s="27" t="str">
        <f t="shared" si="12"/>
        <v/>
      </c>
      <c r="U77" s="36"/>
      <c r="V77" s="73"/>
      <c r="W77" s="36"/>
      <c r="Y77" s="1" t="str">
        <f>D75</f>
        <v>石川</v>
      </c>
      <c r="Z77" s="39" t="str">
        <f>E75</f>
        <v>全石川Ｈ</v>
      </c>
      <c r="AA77" s="39" t="s">
        <v>459</v>
      </c>
      <c r="AB77" s="39" t="s">
        <v>267</v>
      </c>
      <c r="AC77" s="1" t="str">
        <f t="shared" si="13"/>
        <v>-</v>
      </c>
      <c r="AD77" s="1" t="str">
        <f t="shared" si="14"/>
        <v>-</v>
      </c>
      <c r="AG77" s="1">
        <v>75</v>
      </c>
      <c r="AJ77" s="130"/>
      <c r="AK77" s="1"/>
    </row>
    <row r="78" spans="2:37" ht="22.5" customHeight="1" x14ac:dyDescent="0.15">
      <c r="B78" s="106"/>
      <c r="C78" s="2"/>
      <c r="D78" s="306" t="str">
        <f>IF(立順表!D81="","",立順表!D81)</f>
        <v>富山</v>
      </c>
      <c r="E78" s="306" t="str">
        <f>IF(立順表!E81="","",立順表!E81)</f>
        <v>全富山Ａ</v>
      </c>
      <c r="F78" s="101" t="str">
        <f>IF(立順表!F81="","",立順表!F81)</f>
        <v>高山　尚希</v>
      </c>
      <c r="G78" s="9" t="str">
        <f>IF(立順表!G81="","",立順表!G81)</f>
        <v>四</v>
      </c>
      <c r="H78" s="9" t="str">
        <f>IF(立順表!H81="","",立順表!H81)</f>
        <v>男</v>
      </c>
      <c r="I78" s="107" t="e">
        <f>IF(立順表!#REF!="","",立順表!#REF!)</f>
        <v>#REF!</v>
      </c>
      <c r="J78" s="24" t="s">
        <v>384</v>
      </c>
      <c r="K78" s="7" t="s">
        <v>384</v>
      </c>
      <c r="L78" s="7" t="s">
        <v>384</v>
      </c>
      <c r="M78" s="23" t="s">
        <v>384</v>
      </c>
      <c r="N78" s="3" t="s">
        <v>384</v>
      </c>
      <c r="O78" s="7" t="s">
        <v>383</v>
      </c>
      <c r="P78" s="7" t="s">
        <v>383</v>
      </c>
      <c r="Q78" s="4" t="s">
        <v>384</v>
      </c>
      <c r="R78" s="9">
        <f t="shared" si="11"/>
        <v>2</v>
      </c>
      <c r="S78" s="10"/>
      <c r="T78" s="24" t="str">
        <f t="shared" si="12"/>
        <v/>
      </c>
      <c r="U78" s="34"/>
      <c r="V78" s="71"/>
      <c r="W78" s="34"/>
      <c r="Y78" s="1" t="str">
        <f>D78</f>
        <v>富山</v>
      </c>
      <c r="Z78" s="39" t="str">
        <f>E78</f>
        <v>全富山Ａ</v>
      </c>
      <c r="AA78" s="39" t="s">
        <v>460</v>
      </c>
      <c r="AB78" s="39" t="s">
        <v>149</v>
      </c>
      <c r="AC78" s="1" t="str">
        <f t="shared" si="13"/>
        <v>-</v>
      </c>
      <c r="AD78" s="1" t="str">
        <f t="shared" si="14"/>
        <v>-</v>
      </c>
      <c r="AG78" s="1">
        <v>76</v>
      </c>
      <c r="AJ78" s="130"/>
      <c r="AK78" s="1"/>
    </row>
    <row r="79" spans="2:37" ht="22.5" customHeight="1" x14ac:dyDescent="0.15">
      <c r="B79" s="106">
        <v>9</v>
      </c>
      <c r="C79" s="33">
        <v>26</v>
      </c>
      <c r="D79" s="307"/>
      <c r="E79" s="307"/>
      <c r="F79" s="102" t="str">
        <f>IF(立順表!F82="","",立順表!F82)</f>
        <v>熊本　圭吾</v>
      </c>
      <c r="G79" s="13" t="str">
        <f>IF(立順表!G82="","",立順表!G82)</f>
        <v>参</v>
      </c>
      <c r="H79" s="13" t="str">
        <f>IF(立順表!H82="","",立順表!H82)</f>
        <v>男</v>
      </c>
      <c r="I79" s="108" t="e">
        <f>IF(立順表!#REF!="","",立順表!#REF!)</f>
        <v>#REF!</v>
      </c>
      <c r="J79" s="8" t="s">
        <v>384</v>
      </c>
      <c r="K79" s="5" t="s">
        <v>384</v>
      </c>
      <c r="L79" s="5" t="s">
        <v>384</v>
      </c>
      <c r="M79" s="6" t="s">
        <v>383</v>
      </c>
      <c r="N79" s="11" t="s">
        <v>384</v>
      </c>
      <c r="O79" s="5" t="s">
        <v>383</v>
      </c>
      <c r="P79" s="5" t="s">
        <v>384</v>
      </c>
      <c r="Q79" s="12" t="s">
        <v>383</v>
      </c>
      <c r="R79" s="13">
        <f t="shared" si="11"/>
        <v>3</v>
      </c>
      <c r="S79" s="10">
        <f>IF(R78="","",SUM(R78:R80))</f>
        <v>7</v>
      </c>
      <c r="T79" s="8" t="str">
        <f t="shared" si="12"/>
        <v/>
      </c>
      <c r="U79" s="10">
        <f>IF(S79="","",RANK(S79,$S$4:$S$137))</f>
        <v>36</v>
      </c>
      <c r="V79" s="72"/>
      <c r="W79" s="10" t="str">
        <f>IF(U79&lt;9,"☆","")</f>
        <v/>
      </c>
      <c r="Y79" s="1" t="str">
        <f>D78</f>
        <v>富山</v>
      </c>
      <c r="Z79" s="39" t="str">
        <f>E78</f>
        <v>全富山Ａ</v>
      </c>
      <c r="AA79" s="39" t="s">
        <v>461</v>
      </c>
      <c r="AB79" s="39" t="s">
        <v>160</v>
      </c>
      <c r="AC79" s="1" t="str">
        <f t="shared" si="13"/>
        <v>-</v>
      </c>
      <c r="AD79" s="1" t="str">
        <f t="shared" si="14"/>
        <v>-</v>
      </c>
      <c r="AE79" s="1">
        <f>U79+ROW()*0.001</f>
        <v>36.079000000000001</v>
      </c>
      <c r="AG79" s="1">
        <v>77</v>
      </c>
      <c r="AJ79" s="130"/>
      <c r="AK79" s="1"/>
    </row>
    <row r="80" spans="2:37" ht="22.5" customHeight="1" x14ac:dyDescent="0.15">
      <c r="B80" s="106"/>
      <c r="C80" s="14"/>
      <c r="D80" s="308"/>
      <c r="E80" s="308"/>
      <c r="F80" s="103" t="str">
        <f>IF(立順表!F83="","",立順表!F83)</f>
        <v>高田　彬仁</v>
      </c>
      <c r="G80" s="22" t="str">
        <f>IF(立順表!G83="","",立順表!G83)</f>
        <v>四</v>
      </c>
      <c r="H80" s="22" t="str">
        <f>IF(立順表!H83="","",立順表!H83)</f>
        <v>男</v>
      </c>
      <c r="I80" s="109" t="e">
        <f>IF(立順表!#REF!="","",立順表!#REF!)</f>
        <v>#REF!</v>
      </c>
      <c r="J80" s="27" t="s">
        <v>383</v>
      </c>
      <c r="K80" s="25" t="s">
        <v>384</v>
      </c>
      <c r="L80" s="25" t="s">
        <v>384</v>
      </c>
      <c r="M80" s="26" t="s">
        <v>383</v>
      </c>
      <c r="N80" s="15" t="s">
        <v>384</v>
      </c>
      <c r="O80" s="25" t="s">
        <v>384</v>
      </c>
      <c r="P80" s="25" t="s">
        <v>384</v>
      </c>
      <c r="Q80" s="16" t="s">
        <v>384</v>
      </c>
      <c r="R80" s="22">
        <f t="shared" si="11"/>
        <v>2</v>
      </c>
      <c r="S80" s="36"/>
      <c r="T80" s="27" t="str">
        <f t="shared" si="12"/>
        <v/>
      </c>
      <c r="U80" s="36"/>
      <c r="V80" s="73"/>
      <c r="W80" s="36"/>
      <c r="Y80" s="1" t="str">
        <f>D78</f>
        <v>富山</v>
      </c>
      <c r="Z80" s="39" t="str">
        <f>E78</f>
        <v>全富山Ａ</v>
      </c>
      <c r="AA80" s="39" t="s">
        <v>462</v>
      </c>
      <c r="AB80" s="39" t="s">
        <v>149</v>
      </c>
      <c r="AC80" s="1" t="str">
        <f t="shared" si="13"/>
        <v>-</v>
      </c>
      <c r="AD80" s="1" t="str">
        <f t="shared" si="14"/>
        <v>-</v>
      </c>
      <c r="AG80" s="1">
        <v>78</v>
      </c>
      <c r="AJ80" s="130"/>
      <c r="AK80" s="1"/>
    </row>
    <row r="81" spans="2:37" ht="22.5" customHeight="1" x14ac:dyDescent="0.15">
      <c r="B81" s="106"/>
      <c r="C81" s="2"/>
      <c r="D81" s="306" t="str">
        <f>IF(立順表!D84="","",立順表!D84)</f>
        <v>石川</v>
      </c>
      <c r="E81" s="306" t="str">
        <f>IF(立順表!E84="","",立順表!E84)</f>
        <v>鶴来
弓友会</v>
      </c>
      <c r="F81" s="101" t="str">
        <f>IF(立順表!F84="","",立順表!F84)</f>
        <v>足立　昭雄</v>
      </c>
      <c r="G81" s="9" t="str">
        <f>IF(立順表!G84="","",立順表!G84)</f>
        <v>参</v>
      </c>
      <c r="H81" s="9" t="str">
        <f>IF(立順表!H84="","",立順表!H84)</f>
        <v>男</v>
      </c>
      <c r="I81" s="107" t="e">
        <f>IF(立順表!#REF!="","",立順表!#REF!)</f>
        <v>#REF!</v>
      </c>
      <c r="J81" s="24" t="s">
        <v>383</v>
      </c>
      <c r="K81" s="7" t="s">
        <v>383</v>
      </c>
      <c r="L81" s="7" t="s">
        <v>383</v>
      </c>
      <c r="M81" s="23" t="s">
        <v>383</v>
      </c>
      <c r="N81" s="3" t="s">
        <v>383</v>
      </c>
      <c r="O81" s="7" t="s">
        <v>383</v>
      </c>
      <c r="P81" s="7" t="s">
        <v>384</v>
      </c>
      <c r="Q81" s="4" t="s">
        <v>384</v>
      </c>
      <c r="R81" s="9">
        <f t="shared" si="11"/>
        <v>6</v>
      </c>
      <c r="S81" s="10"/>
      <c r="T81" s="24" t="str">
        <f t="shared" si="12"/>
        <v>☆</v>
      </c>
      <c r="U81" s="34"/>
      <c r="V81" s="71"/>
      <c r="W81" s="34"/>
      <c r="Y81" s="1" t="str">
        <f>D81</f>
        <v>石川</v>
      </c>
      <c r="Z81" s="39" t="str">
        <f>E81</f>
        <v>鶴来
弓友会</v>
      </c>
      <c r="AA81" s="39" t="s">
        <v>463</v>
      </c>
      <c r="AB81" s="39" t="s">
        <v>160</v>
      </c>
      <c r="AC81" s="1">
        <f t="shared" si="13"/>
        <v>81</v>
      </c>
      <c r="AD81" s="1" t="str">
        <f t="shared" si="14"/>
        <v>-</v>
      </c>
      <c r="AG81" s="1">
        <v>79</v>
      </c>
      <c r="AJ81" s="130"/>
      <c r="AK81" s="1"/>
    </row>
    <row r="82" spans="2:37" ht="22.5" customHeight="1" x14ac:dyDescent="0.15">
      <c r="B82" s="106"/>
      <c r="C82" s="33">
        <v>27</v>
      </c>
      <c r="D82" s="307"/>
      <c r="E82" s="307"/>
      <c r="F82" s="102" t="str">
        <f>IF(立順表!F85="","",立順表!F85)</f>
        <v>横山　竜也</v>
      </c>
      <c r="G82" s="13" t="str">
        <f>IF(立順表!G85="","",立順表!G85)</f>
        <v>参</v>
      </c>
      <c r="H82" s="13" t="str">
        <f>IF(立順表!H85="","",立順表!H85)</f>
        <v>男</v>
      </c>
      <c r="I82" s="108" t="e">
        <f>IF(立順表!#REF!="","",立順表!#REF!)</f>
        <v>#REF!</v>
      </c>
      <c r="J82" s="8" t="s">
        <v>384</v>
      </c>
      <c r="K82" s="5" t="s">
        <v>383</v>
      </c>
      <c r="L82" s="5" t="s">
        <v>384</v>
      </c>
      <c r="M82" s="6" t="s">
        <v>383</v>
      </c>
      <c r="N82" s="11" t="s">
        <v>383</v>
      </c>
      <c r="O82" s="5" t="s">
        <v>384</v>
      </c>
      <c r="P82" s="5" t="s">
        <v>384</v>
      </c>
      <c r="Q82" s="12" t="s">
        <v>383</v>
      </c>
      <c r="R82" s="13">
        <f t="shared" si="11"/>
        <v>4</v>
      </c>
      <c r="S82" s="10">
        <f>IF(R81="","",SUM(R81:R83))</f>
        <v>13</v>
      </c>
      <c r="T82" s="8" t="str">
        <f t="shared" si="12"/>
        <v/>
      </c>
      <c r="U82" s="10">
        <f>IF(S82="","",RANK(S82,$S$4:$S$137))</f>
        <v>12</v>
      </c>
      <c r="V82" s="72"/>
      <c r="W82" s="10" t="str">
        <f>IF(U82&lt;9,"☆","")</f>
        <v/>
      </c>
      <c r="Y82" s="1" t="str">
        <f>D81</f>
        <v>石川</v>
      </c>
      <c r="Z82" s="39" t="str">
        <f>E81</f>
        <v>鶴来
弓友会</v>
      </c>
      <c r="AA82" s="39" t="s">
        <v>464</v>
      </c>
      <c r="AB82" s="39" t="s">
        <v>160</v>
      </c>
      <c r="AC82" s="1" t="str">
        <f t="shared" si="13"/>
        <v>-</v>
      </c>
      <c r="AD82" s="1" t="str">
        <f t="shared" si="14"/>
        <v>-</v>
      </c>
      <c r="AE82" s="1">
        <f>U82+ROW()*0.001</f>
        <v>12.082000000000001</v>
      </c>
      <c r="AG82" s="1">
        <v>80</v>
      </c>
      <c r="AJ82" s="130"/>
      <c r="AK82" s="1"/>
    </row>
    <row r="83" spans="2:37" ht="22.5" customHeight="1" x14ac:dyDescent="0.15">
      <c r="B83" s="105"/>
      <c r="C83" s="14"/>
      <c r="D83" s="308"/>
      <c r="E83" s="308"/>
      <c r="F83" s="103" t="str">
        <f>IF(立順表!F86="","",立順表!F86)</f>
        <v>浅野　　隆</v>
      </c>
      <c r="G83" s="22" t="str">
        <f>IF(立順表!G86="","",立順表!G86)</f>
        <v>五</v>
      </c>
      <c r="H83" s="22" t="str">
        <f>IF(立順表!H86="","",立順表!H86)</f>
        <v>男</v>
      </c>
      <c r="I83" s="109" t="e">
        <f>IF(立順表!#REF!="","",立順表!#REF!)</f>
        <v>#REF!</v>
      </c>
      <c r="J83" s="27" t="s">
        <v>384</v>
      </c>
      <c r="K83" s="25" t="s">
        <v>384</v>
      </c>
      <c r="L83" s="25" t="s">
        <v>383</v>
      </c>
      <c r="M83" s="26" t="s">
        <v>384</v>
      </c>
      <c r="N83" s="15" t="s">
        <v>384</v>
      </c>
      <c r="O83" s="25" t="s">
        <v>384</v>
      </c>
      <c r="P83" s="25" t="s">
        <v>383</v>
      </c>
      <c r="Q83" s="16" t="s">
        <v>383</v>
      </c>
      <c r="R83" s="22">
        <f t="shared" si="11"/>
        <v>3</v>
      </c>
      <c r="S83" s="36"/>
      <c r="T83" s="27" t="str">
        <f t="shared" si="12"/>
        <v/>
      </c>
      <c r="U83" s="36"/>
      <c r="V83" s="73"/>
      <c r="W83" s="36"/>
      <c r="Y83" s="1" t="str">
        <f>D81</f>
        <v>石川</v>
      </c>
      <c r="Z83" s="39" t="str">
        <f>E81</f>
        <v>鶴来
弓友会</v>
      </c>
      <c r="AA83" s="39" t="s">
        <v>465</v>
      </c>
      <c r="AB83" s="39" t="s">
        <v>179</v>
      </c>
      <c r="AC83" s="1" t="str">
        <f t="shared" si="13"/>
        <v>-</v>
      </c>
      <c r="AD83" s="1" t="str">
        <f t="shared" si="14"/>
        <v>-</v>
      </c>
      <c r="AG83" s="1">
        <v>81</v>
      </c>
      <c r="AJ83" s="130"/>
      <c r="AK83" s="1"/>
    </row>
    <row r="84" spans="2:37" ht="22.5" customHeight="1" x14ac:dyDescent="0.15">
      <c r="B84" s="104"/>
      <c r="C84" s="2"/>
      <c r="D84" s="306" t="str">
        <f>IF(立順表!D87="","",立順表!D87)</f>
        <v>富山</v>
      </c>
      <c r="E84" s="306" t="str">
        <f>IF(立順表!E87="","",立順表!E87)</f>
        <v>高岡Ｆ</v>
      </c>
      <c r="F84" s="101" t="str">
        <f>IF(立順表!F87="","",立順表!F87)</f>
        <v>浦　美智代</v>
      </c>
      <c r="G84" s="9" t="str">
        <f>IF(立順表!G87="","",立順表!G87)</f>
        <v>四</v>
      </c>
      <c r="H84" s="9" t="str">
        <f>IF(立順表!H87="","",立順表!H87)</f>
        <v>女</v>
      </c>
      <c r="I84" s="107" t="e">
        <f>IF(立順表!#REF!="","",立順表!#REF!)</f>
        <v>#REF!</v>
      </c>
      <c r="J84" s="24" t="s">
        <v>384</v>
      </c>
      <c r="K84" s="7" t="s">
        <v>384</v>
      </c>
      <c r="L84" s="7" t="s">
        <v>384</v>
      </c>
      <c r="M84" s="23" t="s">
        <v>384</v>
      </c>
      <c r="N84" s="3" t="s">
        <v>384</v>
      </c>
      <c r="O84" s="7" t="s">
        <v>384</v>
      </c>
      <c r="P84" s="7" t="s">
        <v>384</v>
      </c>
      <c r="Q84" s="4" t="s">
        <v>384</v>
      </c>
      <c r="R84" s="9">
        <f t="shared" si="11"/>
        <v>0</v>
      </c>
      <c r="S84" s="10"/>
      <c r="T84" s="24" t="str">
        <f t="shared" si="12"/>
        <v/>
      </c>
      <c r="U84" s="34"/>
      <c r="V84" s="71"/>
      <c r="W84" s="34"/>
      <c r="Y84" s="1" t="str">
        <f>D84</f>
        <v>富山</v>
      </c>
      <c r="Z84" s="39" t="str">
        <f>E84</f>
        <v>高岡Ｆ</v>
      </c>
      <c r="AA84" s="39" t="s">
        <v>466</v>
      </c>
      <c r="AB84" s="39" t="s">
        <v>149</v>
      </c>
      <c r="AC84" s="1" t="str">
        <f t="shared" si="13"/>
        <v>-</v>
      </c>
      <c r="AD84" s="1" t="str">
        <f t="shared" si="14"/>
        <v>-</v>
      </c>
      <c r="AG84" s="1">
        <v>82</v>
      </c>
      <c r="AJ84" s="130"/>
      <c r="AK84" s="1"/>
    </row>
    <row r="85" spans="2:37" ht="22.5" customHeight="1" x14ac:dyDescent="0.15">
      <c r="B85" s="106"/>
      <c r="C85" s="33">
        <v>28</v>
      </c>
      <c r="D85" s="307"/>
      <c r="E85" s="307"/>
      <c r="F85" s="102" t="str">
        <f>IF(立順表!F88="","",立順表!F88)</f>
        <v>橋本かをる</v>
      </c>
      <c r="G85" s="13" t="str">
        <f>IF(立順表!G88="","",立順表!G88)</f>
        <v>参</v>
      </c>
      <c r="H85" s="13" t="str">
        <f>IF(立順表!H88="","",立順表!H88)</f>
        <v>女</v>
      </c>
      <c r="I85" s="108" t="e">
        <f>IF(立順表!#REF!="","",立順表!#REF!)</f>
        <v>#REF!</v>
      </c>
      <c r="J85" s="8" t="s">
        <v>383</v>
      </c>
      <c r="K85" s="5" t="s">
        <v>384</v>
      </c>
      <c r="L85" s="5" t="s">
        <v>384</v>
      </c>
      <c r="M85" s="6" t="s">
        <v>384</v>
      </c>
      <c r="N85" s="11" t="s">
        <v>384</v>
      </c>
      <c r="O85" s="5" t="s">
        <v>384</v>
      </c>
      <c r="P85" s="5" t="s">
        <v>383</v>
      </c>
      <c r="Q85" s="12" t="s">
        <v>383</v>
      </c>
      <c r="R85" s="13">
        <f t="shared" si="11"/>
        <v>3</v>
      </c>
      <c r="S85" s="10">
        <f>IF(R84="","",SUM(R84:R86))</f>
        <v>3</v>
      </c>
      <c r="T85" s="8" t="str">
        <f t="shared" si="12"/>
        <v/>
      </c>
      <c r="U85" s="10">
        <f>IF(S85="","",RANK(S85,$S$4:$S$137))</f>
        <v>44</v>
      </c>
      <c r="V85" s="72"/>
      <c r="W85" s="10" t="str">
        <f>IF(U85&lt;9,"☆","")</f>
        <v/>
      </c>
      <c r="Y85" s="1" t="str">
        <f>D84</f>
        <v>富山</v>
      </c>
      <c r="Z85" s="39" t="str">
        <f>E84</f>
        <v>高岡Ｆ</v>
      </c>
      <c r="AA85" s="39" t="s">
        <v>467</v>
      </c>
      <c r="AB85" s="39" t="s">
        <v>160</v>
      </c>
      <c r="AC85" s="1" t="str">
        <f t="shared" si="13"/>
        <v>-</v>
      </c>
      <c r="AD85" s="1" t="str">
        <f t="shared" si="14"/>
        <v>-</v>
      </c>
      <c r="AE85" s="1">
        <f>U85+ROW()*0.001</f>
        <v>44.085000000000001</v>
      </c>
      <c r="AG85" s="1">
        <v>83</v>
      </c>
      <c r="AJ85" s="130"/>
      <c r="AK85" s="1"/>
    </row>
    <row r="86" spans="2:37" ht="22.5" customHeight="1" x14ac:dyDescent="0.15">
      <c r="B86" s="106"/>
      <c r="C86" s="14"/>
      <c r="D86" s="308"/>
      <c r="E86" s="308"/>
      <c r="F86" s="103" t="str">
        <f>IF(立順表!F89="","",立順表!F89)</f>
        <v>荻矢　知子</v>
      </c>
      <c r="G86" s="22" t="str">
        <f>IF(立順表!G89="","",立順表!G89)</f>
        <v>参</v>
      </c>
      <c r="H86" s="22" t="str">
        <f>IF(立順表!H89="","",立順表!H89)</f>
        <v>女</v>
      </c>
      <c r="I86" s="109" t="e">
        <f>IF(立順表!#REF!="","",立順表!#REF!)</f>
        <v>#REF!</v>
      </c>
      <c r="J86" s="27" t="s">
        <v>384</v>
      </c>
      <c r="K86" s="25" t="s">
        <v>384</v>
      </c>
      <c r="L86" s="25" t="s">
        <v>384</v>
      </c>
      <c r="M86" s="26" t="s">
        <v>384</v>
      </c>
      <c r="N86" s="15" t="s">
        <v>384</v>
      </c>
      <c r="O86" s="25" t="s">
        <v>384</v>
      </c>
      <c r="P86" s="25" t="s">
        <v>384</v>
      </c>
      <c r="Q86" s="16" t="s">
        <v>384</v>
      </c>
      <c r="R86" s="22">
        <f t="shared" si="11"/>
        <v>0</v>
      </c>
      <c r="S86" s="36"/>
      <c r="T86" s="27" t="str">
        <f t="shared" si="12"/>
        <v/>
      </c>
      <c r="U86" s="36"/>
      <c r="V86" s="73"/>
      <c r="W86" s="36"/>
      <c r="Y86" s="1" t="str">
        <f>D84</f>
        <v>富山</v>
      </c>
      <c r="Z86" s="39" t="str">
        <f>E84</f>
        <v>高岡Ｆ</v>
      </c>
      <c r="AA86" s="39" t="s">
        <v>468</v>
      </c>
      <c r="AB86" s="39" t="s">
        <v>160</v>
      </c>
      <c r="AC86" s="1" t="str">
        <f t="shared" si="13"/>
        <v>-</v>
      </c>
      <c r="AD86" s="1" t="str">
        <f t="shared" si="14"/>
        <v>-</v>
      </c>
      <c r="AG86" s="1">
        <v>84</v>
      </c>
      <c r="AJ86" s="130"/>
      <c r="AK86" s="1"/>
    </row>
    <row r="87" spans="2:37" ht="22.5" customHeight="1" x14ac:dyDescent="0.15">
      <c r="B87" s="106"/>
      <c r="C87" s="2"/>
      <c r="D87" s="306" t="str">
        <f>IF(立順表!D90="","",立順表!D90)</f>
        <v>福井</v>
      </c>
      <c r="E87" s="306" t="str">
        <f>IF(立順表!E90="","",立順表!E90)</f>
        <v>越前市Ｂ</v>
      </c>
      <c r="F87" s="101" t="str">
        <f>IF(立順表!F90="","",立順表!F90)</f>
        <v>北野佳奈代</v>
      </c>
      <c r="G87" s="9" t="str">
        <f>IF(立順表!G90="","",立順表!G90)</f>
        <v>参</v>
      </c>
      <c r="H87" s="9" t="str">
        <f>IF(立順表!H90="","",立順表!H90)</f>
        <v>女</v>
      </c>
      <c r="I87" s="107" t="e">
        <f>IF(立順表!#REF!="","",立順表!#REF!)</f>
        <v>#REF!</v>
      </c>
      <c r="J87" s="24" t="s">
        <v>384</v>
      </c>
      <c r="K87" s="7" t="s">
        <v>383</v>
      </c>
      <c r="L87" s="7" t="s">
        <v>383</v>
      </c>
      <c r="M87" s="23" t="s">
        <v>383</v>
      </c>
      <c r="N87" s="3" t="s">
        <v>384</v>
      </c>
      <c r="O87" s="7" t="s">
        <v>384</v>
      </c>
      <c r="P87" s="7" t="s">
        <v>383</v>
      </c>
      <c r="Q87" s="4" t="s">
        <v>384</v>
      </c>
      <c r="R87" s="9">
        <f t="shared" si="11"/>
        <v>4</v>
      </c>
      <c r="S87" s="10"/>
      <c r="T87" s="24" t="str">
        <f t="shared" si="12"/>
        <v/>
      </c>
      <c r="U87" s="34"/>
      <c r="V87" s="71"/>
      <c r="W87" s="34"/>
      <c r="Y87" s="1" t="str">
        <f>D87</f>
        <v>福井</v>
      </c>
      <c r="Z87" s="39" t="str">
        <f>E87</f>
        <v>越前市Ｂ</v>
      </c>
      <c r="AA87" s="39" t="s">
        <v>469</v>
      </c>
      <c r="AB87" s="39" t="s">
        <v>160</v>
      </c>
      <c r="AC87" s="1" t="str">
        <f t="shared" si="13"/>
        <v>-</v>
      </c>
      <c r="AD87" s="1" t="str">
        <f t="shared" si="14"/>
        <v>-</v>
      </c>
      <c r="AG87" s="1">
        <v>85</v>
      </c>
      <c r="AJ87" s="130"/>
      <c r="AK87" s="1"/>
    </row>
    <row r="88" spans="2:37" ht="22.5" customHeight="1" x14ac:dyDescent="0.15">
      <c r="B88" s="106">
        <v>10</v>
      </c>
      <c r="C88" s="33">
        <v>29</v>
      </c>
      <c r="D88" s="307"/>
      <c r="E88" s="307"/>
      <c r="F88" s="102" t="str">
        <f>IF(立順表!F91="","",立順表!F91)</f>
        <v>松井　美香</v>
      </c>
      <c r="G88" s="13" t="str">
        <f>IF(立順表!G91="","",立順表!G91)</f>
        <v>四</v>
      </c>
      <c r="H88" s="13" t="str">
        <f>IF(立順表!H91="","",立順表!H91)</f>
        <v>女</v>
      </c>
      <c r="I88" s="108" t="e">
        <f>IF(立順表!#REF!="","",立順表!#REF!)</f>
        <v>#REF!</v>
      </c>
      <c r="J88" s="8" t="s">
        <v>384</v>
      </c>
      <c r="K88" s="5" t="s">
        <v>384</v>
      </c>
      <c r="L88" s="5" t="s">
        <v>384</v>
      </c>
      <c r="M88" s="6" t="s">
        <v>384</v>
      </c>
      <c r="N88" s="11" t="s">
        <v>383</v>
      </c>
      <c r="O88" s="5" t="s">
        <v>383</v>
      </c>
      <c r="P88" s="5" t="s">
        <v>384</v>
      </c>
      <c r="Q88" s="12" t="s">
        <v>383</v>
      </c>
      <c r="R88" s="13">
        <f t="shared" si="11"/>
        <v>3</v>
      </c>
      <c r="S88" s="10">
        <f>IF(R87="","",SUM(R87:R89))</f>
        <v>12</v>
      </c>
      <c r="T88" s="8" t="str">
        <f t="shared" si="12"/>
        <v/>
      </c>
      <c r="U88" s="10">
        <f>IF(S88="","",RANK(S88,$S$4:$S$137))</f>
        <v>16</v>
      </c>
      <c r="V88" s="72"/>
      <c r="W88" s="10" t="str">
        <f>IF(U88&lt;9,"☆","")</f>
        <v/>
      </c>
      <c r="Y88" s="1" t="str">
        <f>D87</f>
        <v>福井</v>
      </c>
      <c r="Z88" s="39" t="str">
        <f>E87</f>
        <v>越前市Ｂ</v>
      </c>
      <c r="AA88" s="39" t="s">
        <v>470</v>
      </c>
      <c r="AB88" s="39" t="s">
        <v>149</v>
      </c>
      <c r="AC88" s="1" t="str">
        <f t="shared" si="13"/>
        <v>-</v>
      </c>
      <c r="AD88" s="1" t="str">
        <f t="shared" si="14"/>
        <v>-</v>
      </c>
      <c r="AE88" s="1">
        <f>U88+ROW()*0.001</f>
        <v>16.088000000000001</v>
      </c>
      <c r="AG88" s="1">
        <v>86</v>
      </c>
      <c r="AJ88" s="130"/>
      <c r="AK88" s="1"/>
    </row>
    <row r="89" spans="2:37" ht="22.5" customHeight="1" x14ac:dyDescent="0.15">
      <c r="B89" s="106"/>
      <c r="C89" s="14"/>
      <c r="D89" s="308"/>
      <c r="E89" s="308"/>
      <c r="F89" s="103" t="str">
        <f>IF(立順表!F92="","",立順表!F92)</f>
        <v>根谷美知子</v>
      </c>
      <c r="G89" s="22" t="str">
        <f>IF(立順表!G92="","",立順表!G92)</f>
        <v>四</v>
      </c>
      <c r="H89" s="22" t="str">
        <f>IF(立順表!H92="","",立順表!H92)</f>
        <v>女</v>
      </c>
      <c r="I89" s="109" t="e">
        <f>IF(立順表!#REF!="","",立順表!#REF!)</f>
        <v>#REF!</v>
      </c>
      <c r="J89" s="27" t="s">
        <v>383</v>
      </c>
      <c r="K89" s="25" t="s">
        <v>384</v>
      </c>
      <c r="L89" s="25" t="s">
        <v>383</v>
      </c>
      <c r="M89" s="26" t="s">
        <v>383</v>
      </c>
      <c r="N89" s="15" t="s">
        <v>383</v>
      </c>
      <c r="O89" s="25" t="s">
        <v>384</v>
      </c>
      <c r="P89" s="25" t="s">
        <v>384</v>
      </c>
      <c r="Q89" s="16" t="s">
        <v>383</v>
      </c>
      <c r="R89" s="22">
        <f t="shared" si="11"/>
        <v>5</v>
      </c>
      <c r="S89" s="36"/>
      <c r="T89" s="27" t="str">
        <f t="shared" si="12"/>
        <v/>
      </c>
      <c r="U89" s="36"/>
      <c r="V89" s="73"/>
      <c r="W89" s="36"/>
      <c r="Y89" s="1" t="str">
        <f>D87</f>
        <v>福井</v>
      </c>
      <c r="Z89" s="39" t="str">
        <f>E87</f>
        <v>越前市Ｂ</v>
      </c>
      <c r="AA89" s="39" t="s">
        <v>471</v>
      </c>
      <c r="AB89" s="39" t="s">
        <v>149</v>
      </c>
      <c r="AC89" s="1" t="str">
        <f t="shared" si="13"/>
        <v>-</v>
      </c>
      <c r="AD89" s="1" t="str">
        <f t="shared" si="14"/>
        <v>-</v>
      </c>
      <c r="AG89" s="1">
        <v>87</v>
      </c>
      <c r="AJ89" s="130"/>
      <c r="AK89" s="1"/>
    </row>
    <row r="90" spans="2:37" ht="22.5" customHeight="1" x14ac:dyDescent="0.15">
      <c r="B90" s="106"/>
      <c r="C90" s="2"/>
      <c r="D90" s="306" t="str">
        <f>IF(立順表!D93="","",立順表!D93)</f>
        <v>石川</v>
      </c>
      <c r="E90" s="306" t="str">
        <f>IF(立順表!E93="","",立順表!E93)</f>
        <v>全石川Ｊ</v>
      </c>
      <c r="F90" s="101" t="str">
        <f>IF(立順表!F93="","",立順表!F93)</f>
        <v>島田　大輔</v>
      </c>
      <c r="G90" s="9" t="str">
        <f>IF(立順表!G93="","",立順表!G93)</f>
        <v>参</v>
      </c>
      <c r="H90" s="9" t="str">
        <f>IF(立順表!H93="","",立順表!H93)</f>
        <v>男</v>
      </c>
      <c r="I90" s="107" t="e">
        <f>IF(立順表!#REF!="","",立順表!#REF!)</f>
        <v>#REF!</v>
      </c>
      <c r="J90" s="24" t="s">
        <v>383</v>
      </c>
      <c r="K90" s="7" t="s">
        <v>383</v>
      </c>
      <c r="L90" s="7" t="s">
        <v>383</v>
      </c>
      <c r="M90" s="23" t="s">
        <v>384</v>
      </c>
      <c r="N90" s="3" t="s">
        <v>383</v>
      </c>
      <c r="O90" s="7" t="s">
        <v>384</v>
      </c>
      <c r="P90" s="7" t="s">
        <v>383</v>
      </c>
      <c r="Q90" s="4" t="s">
        <v>384</v>
      </c>
      <c r="R90" s="9">
        <f t="shared" si="11"/>
        <v>5</v>
      </c>
      <c r="S90" s="34"/>
      <c r="T90" s="24" t="str">
        <f t="shared" si="12"/>
        <v/>
      </c>
      <c r="U90" s="34"/>
      <c r="V90" s="71"/>
      <c r="W90" s="34"/>
      <c r="Y90" s="1" t="str">
        <f>D90</f>
        <v>石川</v>
      </c>
      <c r="Z90" s="39" t="str">
        <f>E90</f>
        <v>全石川Ｊ</v>
      </c>
      <c r="AA90" s="39" t="s">
        <v>472</v>
      </c>
      <c r="AB90" s="39" t="s">
        <v>160</v>
      </c>
      <c r="AC90" s="1" t="str">
        <f t="shared" si="13"/>
        <v>-</v>
      </c>
      <c r="AD90" s="1" t="str">
        <f t="shared" si="14"/>
        <v>-</v>
      </c>
      <c r="AG90" s="1">
        <v>88</v>
      </c>
      <c r="AJ90" s="130"/>
      <c r="AK90" s="1"/>
    </row>
    <row r="91" spans="2:37" ht="22.5" customHeight="1" x14ac:dyDescent="0.15">
      <c r="B91" s="106"/>
      <c r="C91" s="33">
        <v>30</v>
      </c>
      <c r="D91" s="307"/>
      <c r="E91" s="307"/>
      <c r="F91" s="102" t="str">
        <f>IF(立順表!F94="","",立順表!F94)</f>
        <v>国長　陽平</v>
      </c>
      <c r="G91" s="13" t="str">
        <f>IF(立順表!G94="","",立順表!G94)</f>
        <v>参</v>
      </c>
      <c r="H91" s="13" t="str">
        <f>IF(立順表!H94="","",立順表!H94)</f>
        <v>男</v>
      </c>
      <c r="I91" s="108" t="e">
        <f>IF(立順表!#REF!="","",立順表!#REF!)</f>
        <v>#REF!</v>
      </c>
      <c r="J91" s="8" t="s">
        <v>383</v>
      </c>
      <c r="K91" s="5" t="s">
        <v>383</v>
      </c>
      <c r="L91" s="5" t="s">
        <v>384</v>
      </c>
      <c r="M91" s="6" t="s">
        <v>384</v>
      </c>
      <c r="N91" s="11" t="s">
        <v>383</v>
      </c>
      <c r="O91" s="5" t="s">
        <v>383</v>
      </c>
      <c r="P91" s="5" t="s">
        <v>383</v>
      </c>
      <c r="Q91" s="12" t="s">
        <v>384</v>
      </c>
      <c r="R91" s="13">
        <f t="shared" si="11"/>
        <v>5</v>
      </c>
      <c r="S91" s="10">
        <f>IF(R90="","",SUM(R90:R92))</f>
        <v>14</v>
      </c>
      <c r="T91" s="8" t="str">
        <f t="shared" si="12"/>
        <v/>
      </c>
      <c r="U91" s="10">
        <f>IF(S91="","",RANK(S91,$S$4:$S$137))</f>
        <v>9</v>
      </c>
      <c r="V91" s="72"/>
      <c r="W91" s="10" t="str">
        <f>IF(U91&lt;9,"☆","")</f>
        <v/>
      </c>
      <c r="Y91" s="1" t="str">
        <f>D90</f>
        <v>石川</v>
      </c>
      <c r="Z91" s="39" t="str">
        <f>E90</f>
        <v>全石川Ｊ</v>
      </c>
      <c r="AA91" s="39" t="s">
        <v>473</v>
      </c>
      <c r="AB91" s="39" t="s">
        <v>160</v>
      </c>
      <c r="AC91" s="1" t="str">
        <f t="shared" si="13"/>
        <v>-</v>
      </c>
      <c r="AD91" s="1" t="str">
        <f t="shared" si="14"/>
        <v>-</v>
      </c>
      <c r="AE91" s="1">
        <f>U91+ROW()*0.001</f>
        <v>9.0909999999999993</v>
      </c>
      <c r="AG91" s="1">
        <v>89</v>
      </c>
      <c r="AJ91" s="130"/>
      <c r="AK91" s="1"/>
    </row>
    <row r="92" spans="2:37" ht="22.5" customHeight="1" x14ac:dyDescent="0.15">
      <c r="B92" s="105"/>
      <c r="C92" s="14"/>
      <c r="D92" s="308"/>
      <c r="E92" s="308"/>
      <c r="F92" s="103" t="str">
        <f>IF(立順表!F95="","",立順表!F95)</f>
        <v>牧野　　学</v>
      </c>
      <c r="G92" s="22" t="str">
        <f>IF(立順表!G95="","",立順表!G95)</f>
        <v>錬五</v>
      </c>
      <c r="H92" s="22" t="str">
        <f>IF(立順表!H95="","",立順表!H95)</f>
        <v>男</v>
      </c>
      <c r="I92" s="109" t="e">
        <f>IF(立順表!#REF!="","",立順表!#REF!)</f>
        <v>#REF!</v>
      </c>
      <c r="J92" s="27" t="s">
        <v>384</v>
      </c>
      <c r="K92" s="25" t="s">
        <v>384</v>
      </c>
      <c r="L92" s="25" t="s">
        <v>384</v>
      </c>
      <c r="M92" s="26" t="s">
        <v>383</v>
      </c>
      <c r="N92" s="15" t="s">
        <v>383</v>
      </c>
      <c r="O92" s="25" t="s">
        <v>384</v>
      </c>
      <c r="P92" s="25" t="s">
        <v>383</v>
      </c>
      <c r="Q92" s="16" t="s">
        <v>383</v>
      </c>
      <c r="R92" s="22">
        <f t="shared" si="11"/>
        <v>4</v>
      </c>
      <c r="S92" s="36"/>
      <c r="T92" s="27" t="str">
        <f t="shared" si="12"/>
        <v/>
      </c>
      <c r="U92" s="36"/>
      <c r="V92" s="73"/>
      <c r="W92" s="36"/>
      <c r="Y92" s="1" t="str">
        <f>D90</f>
        <v>石川</v>
      </c>
      <c r="Z92" s="39" t="str">
        <f>E90</f>
        <v>全石川Ｊ</v>
      </c>
      <c r="AA92" s="39" t="s">
        <v>474</v>
      </c>
      <c r="AB92" s="39" t="s">
        <v>190</v>
      </c>
      <c r="AC92" s="1" t="str">
        <f t="shared" si="13"/>
        <v>-</v>
      </c>
      <c r="AD92" s="1" t="str">
        <f t="shared" si="14"/>
        <v>-</v>
      </c>
      <c r="AG92" s="1">
        <v>90</v>
      </c>
      <c r="AJ92" s="130"/>
      <c r="AK92" s="1"/>
    </row>
    <row r="93" spans="2:37" ht="22.5" customHeight="1" x14ac:dyDescent="0.15">
      <c r="B93" s="104"/>
      <c r="C93" s="2"/>
      <c r="D93" s="306" t="str">
        <f>IF(立順表!D96="","",立順表!D96)</f>
        <v>福井</v>
      </c>
      <c r="E93" s="306" t="str">
        <f>IF(立順表!E96="","",立順表!E96)</f>
        <v>越前市Ａ･
福井市</v>
      </c>
      <c r="F93" s="101" t="str">
        <f>IF(立順表!F96="","",立順表!F96)</f>
        <v>高木　　一</v>
      </c>
      <c r="G93" s="9" t="str">
        <f>IF(立順表!G96="","",立順表!G96)</f>
        <v>初</v>
      </c>
      <c r="H93" s="9" t="str">
        <f>IF(立順表!H96="","",立順表!H96)</f>
        <v>男</v>
      </c>
      <c r="I93" s="107" t="e">
        <f>IF(立順表!#REF!="","",立順表!#REF!)</f>
        <v>#REF!</v>
      </c>
      <c r="J93" s="24" t="s">
        <v>383</v>
      </c>
      <c r="K93" s="7" t="s">
        <v>383</v>
      </c>
      <c r="L93" s="7" t="s">
        <v>383</v>
      </c>
      <c r="M93" s="23" t="s">
        <v>384</v>
      </c>
      <c r="N93" s="3" t="s">
        <v>383</v>
      </c>
      <c r="O93" s="7" t="s">
        <v>384</v>
      </c>
      <c r="P93" s="7" t="s">
        <v>383</v>
      </c>
      <c r="Q93" s="4" t="s">
        <v>383</v>
      </c>
      <c r="R93" s="9">
        <f t="shared" si="11"/>
        <v>6</v>
      </c>
      <c r="S93" s="10"/>
      <c r="T93" s="24" t="str">
        <f t="shared" si="12"/>
        <v>☆</v>
      </c>
      <c r="U93" s="34"/>
      <c r="V93" s="71"/>
      <c r="W93" s="34"/>
      <c r="Y93" s="1" t="str">
        <f>D93</f>
        <v>福井</v>
      </c>
      <c r="Z93" s="39" t="str">
        <f>E93</f>
        <v>越前市Ａ･
福井市</v>
      </c>
      <c r="AA93" s="39" t="s">
        <v>475</v>
      </c>
      <c r="AB93" s="39" t="s">
        <v>196</v>
      </c>
      <c r="AC93" s="1">
        <f t="shared" si="13"/>
        <v>93</v>
      </c>
      <c r="AD93" s="1" t="str">
        <f t="shared" si="14"/>
        <v>-</v>
      </c>
      <c r="AG93" s="1">
        <v>91</v>
      </c>
      <c r="AJ93" s="130"/>
      <c r="AK93" s="1"/>
    </row>
    <row r="94" spans="2:37" ht="22.5" customHeight="1" x14ac:dyDescent="0.15">
      <c r="B94" s="106"/>
      <c r="C94" s="33">
        <v>31</v>
      </c>
      <c r="D94" s="307"/>
      <c r="E94" s="307"/>
      <c r="F94" s="102" t="str">
        <f>IF(立順表!F97="","",立順表!F97)</f>
        <v>佐野　　響</v>
      </c>
      <c r="G94" s="13" t="str">
        <f>IF(立順表!G97="","",立順表!G97)</f>
        <v>初</v>
      </c>
      <c r="H94" s="13" t="str">
        <f>IF(立順表!H97="","",立順表!H97)</f>
        <v>男</v>
      </c>
      <c r="I94" s="108" t="e">
        <f>IF(立順表!#REF!="","",立順表!#REF!)</f>
        <v>#REF!</v>
      </c>
      <c r="J94" s="8" t="s">
        <v>384</v>
      </c>
      <c r="K94" s="5" t="s">
        <v>384</v>
      </c>
      <c r="L94" s="5" t="s">
        <v>384</v>
      </c>
      <c r="M94" s="6" t="s">
        <v>383</v>
      </c>
      <c r="N94" s="11" t="s">
        <v>384</v>
      </c>
      <c r="O94" s="5" t="s">
        <v>383</v>
      </c>
      <c r="P94" s="5" t="s">
        <v>384</v>
      </c>
      <c r="Q94" s="12" t="s">
        <v>383</v>
      </c>
      <c r="R94" s="13">
        <f t="shared" si="11"/>
        <v>3</v>
      </c>
      <c r="S94" s="10">
        <f>IF(R93="","",SUM(R93:R95))</f>
        <v>9</v>
      </c>
      <c r="T94" s="8" t="str">
        <f t="shared" si="12"/>
        <v/>
      </c>
      <c r="U94" s="10">
        <f>IF(S94="","",RANK(S94,$S$4:$S$137))</f>
        <v>31</v>
      </c>
      <c r="V94" s="72"/>
      <c r="W94" s="10" t="str">
        <f>IF(U94&lt;9,"☆","")</f>
        <v/>
      </c>
      <c r="Y94" s="1" t="str">
        <f>D93</f>
        <v>福井</v>
      </c>
      <c r="Z94" s="39" t="str">
        <f>E93</f>
        <v>越前市Ａ･
福井市</v>
      </c>
      <c r="AA94" s="39" t="s">
        <v>476</v>
      </c>
      <c r="AB94" s="39" t="s">
        <v>196</v>
      </c>
      <c r="AC94" s="1" t="str">
        <f t="shared" si="13"/>
        <v>-</v>
      </c>
      <c r="AD94" s="1" t="str">
        <f t="shared" si="14"/>
        <v>-</v>
      </c>
      <c r="AE94" s="1">
        <f>U94+ROW()*0.001</f>
        <v>31.094000000000001</v>
      </c>
      <c r="AG94" s="1">
        <v>92</v>
      </c>
      <c r="AJ94" s="130"/>
      <c r="AK94" s="1"/>
    </row>
    <row r="95" spans="2:37" ht="22.5" customHeight="1" x14ac:dyDescent="0.15">
      <c r="B95" s="106"/>
      <c r="C95" s="14"/>
      <c r="D95" s="308"/>
      <c r="E95" s="308"/>
      <c r="F95" s="103" t="s">
        <v>292</v>
      </c>
      <c r="G95" s="22" t="s">
        <v>145</v>
      </c>
      <c r="H95" s="22" t="s">
        <v>293</v>
      </c>
      <c r="I95" s="109" t="e">
        <f>IF(立順表!#REF!="","",立順表!#REF!)</f>
        <v>#REF!</v>
      </c>
      <c r="J95" s="27"/>
      <c r="K95" s="25"/>
      <c r="L95" s="25"/>
      <c r="M95" s="26"/>
      <c r="N95" s="15"/>
      <c r="O95" s="25"/>
      <c r="P95" s="25"/>
      <c r="Q95" s="16"/>
      <c r="R95" s="22">
        <v>0</v>
      </c>
      <c r="S95" s="36"/>
      <c r="T95" s="27" t="str">
        <f t="shared" si="12"/>
        <v/>
      </c>
      <c r="U95" s="36"/>
      <c r="V95" s="73"/>
      <c r="W95" s="36"/>
      <c r="Y95" s="1" t="str">
        <f>D93</f>
        <v>福井</v>
      </c>
      <c r="Z95" s="39" t="str">
        <f>E93</f>
        <v>越前市Ａ･
福井市</v>
      </c>
      <c r="AA95" s="39" t="s">
        <v>477</v>
      </c>
      <c r="AB95" s="39" t="s">
        <v>477</v>
      </c>
      <c r="AC95" s="1" t="str">
        <f t="shared" si="13"/>
        <v>-</v>
      </c>
      <c r="AD95" s="1" t="str">
        <f t="shared" si="14"/>
        <v>-</v>
      </c>
      <c r="AG95" s="1">
        <v>93</v>
      </c>
      <c r="AJ95" s="130"/>
      <c r="AK95" s="1"/>
    </row>
    <row r="96" spans="2:37" ht="22.5" customHeight="1" x14ac:dyDescent="0.15">
      <c r="B96" s="106"/>
      <c r="C96" s="2"/>
      <c r="D96" s="306" t="str">
        <f>IF(立順表!D99="","",立順表!D99)</f>
        <v>富山</v>
      </c>
      <c r="E96" s="306" t="str">
        <f>IF(立順表!E99="","",立順表!E99)</f>
        <v>魚津・
滑川</v>
      </c>
      <c r="F96" s="101" t="str">
        <f>IF(立順表!F99="","",立順表!F99)</f>
        <v>石倉　恵子</v>
      </c>
      <c r="G96" s="9" t="str">
        <f>IF(立順表!G99="","",立順表!G99)</f>
        <v>錬五</v>
      </c>
      <c r="H96" s="9" t="str">
        <f>IF(立順表!H99="","",立順表!H99)</f>
        <v>女</v>
      </c>
      <c r="I96" s="107" t="e">
        <f>IF(立順表!#REF!="","",立順表!#REF!)</f>
        <v>#REF!</v>
      </c>
      <c r="J96" s="24" t="s">
        <v>383</v>
      </c>
      <c r="K96" s="7" t="s">
        <v>383</v>
      </c>
      <c r="L96" s="7" t="s">
        <v>384</v>
      </c>
      <c r="M96" s="23" t="s">
        <v>384</v>
      </c>
      <c r="N96" s="3" t="s">
        <v>384</v>
      </c>
      <c r="O96" s="7" t="s">
        <v>384</v>
      </c>
      <c r="P96" s="7" t="s">
        <v>384</v>
      </c>
      <c r="Q96" s="4" t="s">
        <v>383</v>
      </c>
      <c r="R96" s="9">
        <f t="shared" ref="R96:R101" si="15">IF(J96="","",COUNTIF(J96:Q96,"○"))</f>
        <v>3</v>
      </c>
      <c r="S96" s="10"/>
      <c r="T96" s="24" t="str">
        <f t="shared" ref="T96:T101" si="16">IF(J96="","",IF(R96&gt;=6,"☆",""))</f>
        <v/>
      </c>
      <c r="U96" s="34"/>
      <c r="V96" s="71"/>
      <c r="W96" s="34"/>
      <c r="Y96" s="1" t="str">
        <f>D96</f>
        <v>富山</v>
      </c>
      <c r="Z96" s="39" t="str">
        <f>E96</f>
        <v>魚津・
滑川</v>
      </c>
      <c r="AA96" s="39" t="s">
        <v>478</v>
      </c>
      <c r="AB96" s="39" t="s">
        <v>190</v>
      </c>
      <c r="AC96" s="1" t="str">
        <f t="shared" si="13"/>
        <v>-</v>
      </c>
      <c r="AD96" s="1" t="str">
        <f t="shared" si="14"/>
        <v>-</v>
      </c>
      <c r="AG96" s="1">
        <v>94</v>
      </c>
      <c r="AJ96" s="130"/>
      <c r="AK96" s="1"/>
    </row>
    <row r="97" spans="2:37" ht="22.5" customHeight="1" x14ac:dyDescent="0.15">
      <c r="B97" s="106">
        <v>11</v>
      </c>
      <c r="C97" s="33">
        <v>32</v>
      </c>
      <c r="D97" s="307"/>
      <c r="E97" s="307"/>
      <c r="F97" s="102" t="str">
        <f>IF(立順表!F100="","",立順表!F100)</f>
        <v>山岸　光隆</v>
      </c>
      <c r="G97" s="13" t="str">
        <f>IF(立順表!G100="","",立順表!G100)</f>
        <v>教六</v>
      </c>
      <c r="H97" s="13" t="str">
        <f>IF(立順表!H100="","",立順表!H100)</f>
        <v>男</v>
      </c>
      <c r="I97" s="108" t="e">
        <f>IF(立順表!#REF!="","",立順表!#REF!)</f>
        <v>#REF!</v>
      </c>
      <c r="J97" s="8" t="s">
        <v>384</v>
      </c>
      <c r="K97" s="5" t="s">
        <v>383</v>
      </c>
      <c r="L97" s="5" t="s">
        <v>383</v>
      </c>
      <c r="M97" s="6" t="s">
        <v>384</v>
      </c>
      <c r="N97" s="11" t="s">
        <v>383</v>
      </c>
      <c r="O97" s="5" t="s">
        <v>383</v>
      </c>
      <c r="P97" s="5" t="s">
        <v>383</v>
      </c>
      <c r="Q97" s="12" t="s">
        <v>383</v>
      </c>
      <c r="R97" s="13">
        <f t="shared" si="15"/>
        <v>6</v>
      </c>
      <c r="S97" s="10">
        <f>IF(R96="","",SUM(R96:R98))</f>
        <v>14</v>
      </c>
      <c r="T97" s="8" t="str">
        <f t="shared" si="16"/>
        <v>☆</v>
      </c>
      <c r="U97" s="10">
        <f>IF(S97="","",RANK(S97,$S$4:$S$137))</f>
        <v>9</v>
      </c>
      <c r="V97" s="72"/>
      <c r="W97" s="10" t="str">
        <f>IF(U97&lt;9,"☆","")</f>
        <v/>
      </c>
      <c r="Y97" s="1" t="str">
        <f>D96</f>
        <v>富山</v>
      </c>
      <c r="Z97" s="39" t="str">
        <f>E96</f>
        <v>魚津・
滑川</v>
      </c>
      <c r="AA97" s="39" t="s">
        <v>479</v>
      </c>
      <c r="AB97" s="39" t="s">
        <v>252</v>
      </c>
      <c r="AC97" s="1">
        <f t="shared" si="13"/>
        <v>97</v>
      </c>
      <c r="AD97" s="1" t="str">
        <f t="shared" si="14"/>
        <v>-</v>
      </c>
      <c r="AE97" s="1">
        <f>U97+ROW()*0.001</f>
        <v>9.0969999999999995</v>
      </c>
      <c r="AG97" s="1">
        <v>95</v>
      </c>
      <c r="AJ97" s="130"/>
      <c r="AK97" s="1"/>
    </row>
    <row r="98" spans="2:37" ht="22.5" customHeight="1" x14ac:dyDescent="0.15">
      <c r="B98" s="106"/>
      <c r="C98" s="14"/>
      <c r="D98" s="308"/>
      <c r="E98" s="308"/>
      <c r="F98" s="103" t="str">
        <f>IF(立順表!F101="","",立順表!F101)</f>
        <v>守谷　喜博</v>
      </c>
      <c r="G98" s="22" t="str">
        <f>IF(立順表!G101="","",立順表!G101)</f>
        <v>錬六</v>
      </c>
      <c r="H98" s="22" t="str">
        <f>IF(立順表!H101="","",立順表!H101)</f>
        <v>男</v>
      </c>
      <c r="I98" s="109" t="e">
        <f>IF(立順表!#REF!="","",立順表!#REF!)</f>
        <v>#REF!</v>
      </c>
      <c r="J98" s="27" t="s">
        <v>383</v>
      </c>
      <c r="K98" s="25" t="s">
        <v>384</v>
      </c>
      <c r="L98" s="25" t="s">
        <v>384</v>
      </c>
      <c r="M98" s="26" t="s">
        <v>383</v>
      </c>
      <c r="N98" s="15" t="s">
        <v>384</v>
      </c>
      <c r="O98" s="25" t="s">
        <v>383</v>
      </c>
      <c r="P98" s="25" t="s">
        <v>383</v>
      </c>
      <c r="Q98" s="16" t="s">
        <v>383</v>
      </c>
      <c r="R98" s="22">
        <f t="shared" si="15"/>
        <v>5</v>
      </c>
      <c r="S98" s="36"/>
      <c r="T98" s="27" t="str">
        <f t="shared" si="16"/>
        <v/>
      </c>
      <c r="U98" s="36"/>
      <c r="V98" s="73"/>
      <c r="W98" s="36"/>
      <c r="Y98" s="1" t="str">
        <f>D96</f>
        <v>富山</v>
      </c>
      <c r="Z98" s="39" t="str">
        <f>E96</f>
        <v>魚津・
滑川</v>
      </c>
      <c r="AA98" s="39" t="s">
        <v>480</v>
      </c>
      <c r="AB98" s="39" t="s">
        <v>162</v>
      </c>
      <c r="AC98" s="1" t="str">
        <f t="shared" si="13"/>
        <v>-</v>
      </c>
      <c r="AD98" s="1" t="str">
        <f t="shared" si="14"/>
        <v>-</v>
      </c>
      <c r="AG98" s="1">
        <v>96</v>
      </c>
      <c r="AJ98" s="130"/>
      <c r="AK98" s="1"/>
    </row>
    <row r="99" spans="2:37" ht="22.5" customHeight="1" x14ac:dyDescent="0.15">
      <c r="B99" s="106"/>
      <c r="C99" s="2"/>
      <c r="D99" s="306" t="str">
        <f>IF(立順表!D102="","",立順表!D102)</f>
        <v>福井</v>
      </c>
      <c r="E99" s="306" t="str">
        <f>IF(立順表!E102="","",立順表!E102)</f>
        <v>全福井Ｅ</v>
      </c>
      <c r="F99" s="101" t="str">
        <f>IF(立順表!F102="","",立順表!F102)</f>
        <v>山本知愛美</v>
      </c>
      <c r="G99" s="9" t="str">
        <f>IF(立順表!G102="","",立順表!G102)</f>
        <v>四</v>
      </c>
      <c r="H99" s="9" t="str">
        <f>IF(立順表!H102="","",立順表!H102)</f>
        <v>女</v>
      </c>
      <c r="I99" s="107" t="e">
        <f>IF(立順表!#REF!="","",立順表!#REF!)</f>
        <v>#REF!</v>
      </c>
      <c r="J99" s="24" t="s">
        <v>384</v>
      </c>
      <c r="K99" s="7" t="s">
        <v>383</v>
      </c>
      <c r="L99" s="7" t="s">
        <v>384</v>
      </c>
      <c r="M99" s="23" t="s">
        <v>383</v>
      </c>
      <c r="N99" s="3" t="s">
        <v>383</v>
      </c>
      <c r="O99" s="7" t="s">
        <v>384</v>
      </c>
      <c r="P99" s="7" t="s">
        <v>384</v>
      </c>
      <c r="Q99" s="4" t="s">
        <v>384</v>
      </c>
      <c r="R99" s="9">
        <f t="shared" si="15"/>
        <v>3</v>
      </c>
      <c r="S99" s="10"/>
      <c r="T99" s="24" t="str">
        <f t="shared" si="16"/>
        <v/>
      </c>
      <c r="U99" s="34"/>
      <c r="V99" s="71"/>
      <c r="W99" s="34"/>
      <c r="Y99" s="1" t="str">
        <f>D99</f>
        <v>福井</v>
      </c>
      <c r="Z99" s="39" t="str">
        <f>E99</f>
        <v>全福井Ｅ</v>
      </c>
      <c r="AA99" s="39" t="s">
        <v>481</v>
      </c>
      <c r="AB99" s="39" t="s">
        <v>149</v>
      </c>
      <c r="AC99" s="1" t="str">
        <f t="shared" si="13"/>
        <v>-</v>
      </c>
      <c r="AD99" s="1" t="str">
        <f t="shared" si="14"/>
        <v>-</v>
      </c>
      <c r="AG99" s="1">
        <v>97</v>
      </c>
      <c r="AJ99" s="130"/>
      <c r="AK99" s="1"/>
    </row>
    <row r="100" spans="2:37" ht="22.5" customHeight="1" x14ac:dyDescent="0.15">
      <c r="B100" s="106"/>
      <c r="C100" s="33">
        <v>33</v>
      </c>
      <c r="D100" s="307"/>
      <c r="E100" s="307"/>
      <c r="F100" s="102" t="str">
        <f>IF(立順表!F103="","",立順表!F103)</f>
        <v>加藤美有紀</v>
      </c>
      <c r="G100" s="13" t="str">
        <f>IF(立順表!G103="","",立順表!G103)</f>
        <v>参</v>
      </c>
      <c r="H100" s="13" t="str">
        <f>IF(立順表!H103="","",立順表!H103)</f>
        <v>女</v>
      </c>
      <c r="I100" s="108" t="e">
        <f>IF(立順表!#REF!="","",立順表!#REF!)</f>
        <v>#REF!</v>
      </c>
      <c r="J100" s="8" t="s">
        <v>383</v>
      </c>
      <c r="K100" s="5" t="s">
        <v>383</v>
      </c>
      <c r="L100" s="5" t="s">
        <v>383</v>
      </c>
      <c r="M100" s="6" t="s">
        <v>383</v>
      </c>
      <c r="N100" s="11" t="s">
        <v>383</v>
      </c>
      <c r="O100" s="5" t="s">
        <v>384</v>
      </c>
      <c r="P100" s="5" t="s">
        <v>384</v>
      </c>
      <c r="Q100" s="12" t="s">
        <v>383</v>
      </c>
      <c r="R100" s="13">
        <f t="shared" si="15"/>
        <v>6</v>
      </c>
      <c r="S100" s="10">
        <f>IF(R99="","",SUM(R99:R101))</f>
        <v>9</v>
      </c>
      <c r="T100" s="8" t="str">
        <f t="shared" si="16"/>
        <v>☆</v>
      </c>
      <c r="U100" s="10">
        <f>IF(S100="","",RANK(S100,$S$4:$S$137))</f>
        <v>31</v>
      </c>
      <c r="V100" s="72"/>
      <c r="W100" s="10" t="str">
        <f>IF(U100&lt;9,"☆","")</f>
        <v/>
      </c>
      <c r="Y100" s="1" t="str">
        <f>D99</f>
        <v>福井</v>
      </c>
      <c r="Z100" s="39" t="str">
        <f>E99</f>
        <v>全福井Ｅ</v>
      </c>
      <c r="AA100" s="39" t="s">
        <v>482</v>
      </c>
      <c r="AB100" s="39" t="s">
        <v>160</v>
      </c>
      <c r="AC100" s="1" t="str">
        <f t="shared" si="13"/>
        <v>-</v>
      </c>
      <c r="AD100" s="1">
        <f t="shared" si="14"/>
        <v>100</v>
      </c>
      <c r="AE100" s="1">
        <f>U100+ROW()*0.001</f>
        <v>31.1</v>
      </c>
      <c r="AG100" s="1">
        <v>98</v>
      </c>
      <c r="AJ100" s="130"/>
      <c r="AK100" s="1"/>
    </row>
    <row r="101" spans="2:37" ht="22.5" customHeight="1" x14ac:dyDescent="0.15">
      <c r="B101" s="105"/>
      <c r="C101" s="14"/>
      <c r="D101" s="308"/>
      <c r="E101" s="308"/>
      <c r="F101" s="103" t="str">
        <f>IF(立順表!F104="","",立順表!F104)</f>
        <v>水嶋侑未香</v>
      </c>
      <c r="G101" s="22" t="str">
        <f>IF(立順表!G104="","",立順表!G104)</f>
        <v>四</v>
      </c>
      <c r="H101" s="22" t="str">
        <f>IF(立順表!H104="","",立順表!H104)</f>
        <v>女</v>
      </c>
      <c r="I101" s="109" t="e">
        <f>IF(立順表!#REF!="","",立順表!#REF!)</f>
        <v>#REF!</v>
      </c>
      <c r="J101" s="27" t="s">
        <v>384</v>
      </c>
      <c r="K101" s="25" t="s">
        <v>384</v>
      </c>
      <c r="L101" s="25" t="s">
        <v>384</v>
      </c>
      <c r="M101" s="26" t="s">
        <v>384</v>
      </c>
      <c r="N101" s="15" t="s">
        <v>384</v>
      </c>
      <c r="O101" s="25" t="s">
        <v>384</v>
      </c>
      <c r="P101" s="25" t="s">
        <v>384</v>
      </c>
      <c r="Q101" s="16" t="s">
        <v>384</v>
      </c>
      <c r="R101" s="22">
        <f t="shared" si="15"/>
        <v>0</v>
      </c>
      <c r="S101" s="36"/>
      <c r="T101" s="27" t="str">
        <f t="shared" si="16"/>
        <v/>
      </c>
      <c r="U101" s="36"/>
      <c r="V101" s="73"/>
      <c r="W101" s="36"/>
      <c r="Y101" s="1" t="str">
        <f>D99</f>
        <v>福井</v>
      </c>
      <c r="Z101" s="39" t="str">
        <f>E99</f>
        <v>全福井Ｅ</v>
      </c>
      <c r="AA101" s="39" t="s">
        <v>483</v>
      </c>
      <c r="AB101" s="39" t="s">
        <v>149</v>
      </c>
      <c r="AC101" s="1" t="str">
        <f t="shared" si="13"/>
        <v>-</v>
      </c>
      <c r="AD101" s="1" t="str">
        <f t="shared" si="14"/>
        <v>-</v>
      </c>
      <c r="AG101" s="1">
        <v>99</v>
      </c>
      <c r="AJ101" s="130"/>
      <c r="AK101" s="1"/>
    </row>
    <row r="102" spans="2:37" ht="22.5" customHeight="1" x14ac:dyDescent="0.15">
      <c r="B102" s="104"/>
      <c r="C102" s="2"/>
      <c r="D102" s="306" t="str">
        <f>IF(立順表!D105="","",立順表!D105)</f>
        <v>富山</v>
      </c>
      <c r="E102" s="306" t="str">
        <f>IF(立順表!E105="","",立順表!E105)</f>
        <v>高岡Ｇ</v>
      </c>
      <c r="F102" s="101" t="str">
        <f>IF(立順表!F105="","",立順表!F105)</f>
        <v>大川　昭子</v>
      </c>
      <c r="G102" s="9" t="str">
        <f>IF(立順表!G105="","",立順表!G105)</f>
        <v>錬六</v>
      </c>
      <c r="H102" s="9" t="str">
        <f>IF(立順表!H105="","",立順表!H105)</f>
        <v>女</v>
      </c>
      <c r="I102" s="107" t="e">
        <f>IF(立順表!#REF!="","",立順表!#REF!)</f>
        <v>#REF!</v>
      </c>
      <c r="J102" s="24" t="s">
        <v>384</v>
      </c>
      <c r="K102" s="7" t="s">
        <v>384</v>
      </c>
      <c r="L102" s="7" t="s">
        <v>384</v>
      </c>
      <c r="M102" s="23" t="s">
        <v>384</v>
      </c>
      <c r="N102" s="3" t="s">
        <v>384</v>
      </c>
      <c r="O102" s="7" t="s">
        <v>384</v>
      </c>
      <c r="P102" s="7" t="s">
        <v>384</v>
      </c>
      <c r="Q102" s="4" t="s">
        <v>383</v>
      </c>
      <c r="R102" s="9">
        <f>IF(J102="","",COUNTIF(J102:Q102,"○"))</f>
        <v>1</v>
      </c>
      <c r="S102" s="10"/>
      <c r="T102" s="24" t="str">
        <f>IF(J102="","",IF(R102&gt;=6,"☆",""))</f>
        <v/>
      </c>
      <c r="U102" s="34"/>
      <c r="V102" s="71"/>
      <c r="W102" s="34"/>
      <c r="Y102" s="1" t="str">
        <f>D102</f>
        <v>富山</v>
      </c>
      <c r="Z102" s="39" t="str">
        <f>E102</f>
        <v>高岡Ｇ</v>
      </c>
      <c r="AA102" s="39" t="s">
        <v>484</v>
      </c>
      <c r="AB102" s="39" t="s">
        <v>162</v>
      </c>
      <c r="AC102" s="1" t="str">
        <f t="shared" si="13"/>
        <v>-</v>
      </c>
      <c r="AD102" s="1" t="str">
        <f t="shared" si="14"/>
        <v>-</v>
      </c>
      <c r="AG102" s="1">
        <v>100</v>
      </c>
      <c r="AJ102" s="130"/>
      <c r="AK102" s="1"/>
    </row>
    <row r="103" spans="2:37" ht="22.5" customHeight="1" x14ac:dyDescent="0.15">
      <c r="B103" s="106"/>
      <c r="C103" s="33">
        <v>34</v>
      </c>
      <c r="D103" s="307"/>
      <c r="E103" s="307"/>
      <c r="F103" s="102" t="str">
        <f>IF(立順表!F106="","",立順表!F106)</f>
        <v>般若三千子</v>
      </c>
      <c r="G103" s="13" t="str">
        <f>IF(立順表!G106="","",立順表!G106)</f>
        <v>四</v>
      </c>
      <c r="H103" s="13" t="str">
        <f>IF(立順表!H106="","",立順表!H106)</f>
        <v>女</v>
      </c>
      <c r="I103" s="108" t="e">
        <f>IF(立順表!#REF!="","",立順表!#REF!)</f>
        <v>#REF!</v>
      </c>
      <c r="J103" s="8" t="s">
        <v>384</v>
      </c>
      <c r="K103" s="5" t="s">
        <v>384</v>
      </c>
      <c r="L103" s="5" t="s">
        <v>384</v>
      </c>
      <c r="M103" s="6" t="s">
        <v>384</v>
      </c>
      <c r="N103" s="11" t="s">
        <v>384</v>
      </c>
      <c r="O103" s="5" t="s">
        <v>383</v>
      </c>
      <c r="P103" s="5" t="s">
        <v>383</v>
      </c>
      <c r="Q103" s="12" t="s">
        <v>383</v>
      </c>
      <c r="R103" s="13">
        <f>IF(J103="","",COUNTIF(J103:Q103,"○"))</f>
        <v>3</v>
      </c>
      <c r="S103" s="10">
        <f>IF(R102="","",SUM(R102:R104))</f>
        <v>7</v>
      </c>
      <c r="T103" s="8" t="str">
        <f>IF(J103="","",IF(R103&gt;=6,"☆",""))</f>
        <v/>
      </c>
      <c r="U103" s="10">
        <f>IF(S103="","",RANK(S103,$S$4:$S$137))</f>
        <v>36</v>
      </c>
      <c r="V103" s="72"/>
      <c r="W103" s="10" t="str">
        <f>IF(U103&lt;9,"☆","")</f>
        <v/>
      </c>
      <c r="Y103" s="1" t="str">
        <f>D102</f>
        <v>富山</v>
      </c>
      <c r="Z103" s="39" t="str">
        <f>E102</f>
        <v>高岡Ｇ</v>
      </c>
      <c r="AA103" s="39" t="s">
        <v>485</v>
      </c>
      <c r="AB103" s="39" t="s">
        <v>149</v>
      </c>
      <c r="AC103" s="1" t="str">
        <f t="shared" si="13"/>
        <v>-</v>
      </c>
      <c r="AD103" s="1" t="str">
        <f t="shared" si="14"/>
        <v>-</v>
      </c>
      <c r="AE103" s="1">
        <f>U103+ROW()*0.001</f>
        <v>36.103000000000002</v>
      </c>
      <c r="AG103" s="1">
        <v>101</v>
      </c>
      <c r="AJ103" s="130"/>
      <c r="AK103" s="1"/>
    </row>
    <row r="104" spans="2:37" ht="22.5" customHeight="1" x14ac:dyDescent="0.15">
      <c r="B104" s="106"/>
      <c r="C104" s="14"/>
      <c r="D104" s="308"/>
      <c r="E104" s="308"/>
      <c r="F104" s="103" t="str">
        <f>IF(立順表!F107="","",立順表!F107)</f>
        <v>柴田　利治</v>
      </c>
      <c r="G104" s="22" t="str">
        <f>IF(立順表!G107="","",立順表!G107)</f>
        <v>教七</v>
      </c>
      <c r="H104" s="22" t="str">
        <f>IF(立順表!H107="","",立順表!H107)</f>
        <v>男</v>
      </c>
      <c r="I104" s="109" t="e">
        <f>IF(立順表!#REF!="","",立順表!#REF!)</f>
        <v>#REF!</v>
      </c>
      <c r="J104" s="27" t="s">
        <v>383</v>
      </c>
      <c r="K104" s="25" t="s">
        <v>383</v>
      </c>
      <c r="L104" s="25" t="s">
        <v>384</v>
      </c>
      <c r="M104" s="26" t="s">
        <v>384</v>
      </c>
      <c r="N104" s="15" t="s">
        <v>384</v>
      </c>
      <c r="O104" s="25" t="s">
        <v>383</v>
      </c>
      <c r="P104" s="25" t="s">
        <v>384</v>
      </c>
      <c r="Q104" s="16" t="s">
        <v>384</v>
      </c>
      <c r="R104" s="22">
        <f>IF(J104="","",COUNTIF(J104:Q104,"○"))</f>
        <v>3</v>
      </c>
      <c r="S104" s="36"/>
      <c r="T104" s="27" t="str">
        <f>IF(J104="","",IF(R104&gt;=6,"☆",""))</f>
        <v/>
      </c>
      <c r="U104" s="36"/>
      <c r="V104" s="73"/>
      <c r="W104" s="36"/>
      <c r="Y104" s="1" t="str">
        <f>D102</f>
        <v>富山</v>
      </c>
      <c r="Z104" s="39" t="str">
        <f>E102</f>
        <v>高岡Ｇ</v>
      </c>
      <c r="AA104" s="39" t="s">
        <v>486</v>
      </c>
      <c r="AB104" s="39" t="s">
        <v>267</v>
      </c>
      <c r="AC104" s="1" t="str">
        <f t="shared" si="13"/>
        <v>-</v>
      </c>
      <c r="AD104" s="1" t="str">
        <f t="shared" si="14"/>
        <v>-</v>
      </c>
      <c r="AG104" s="1">
        <v>102</v>
      </c>
      <c r="AJ104" s="130"/>
      <c r="AK104" s="1"/>
    </row>
    <row r="105" spans="2:37" ht="22.5" customHeight="1" x14ac:dyDescent="0.15">
      <c r="B105" s="106"/>
      <c r="C105" s="2"/>
      <c r="D105" s="306" t="str">
        <f>IF(立順表!D108="","",立順表!D108)</f>
        <v>石川</v>
      </c>
      <c r="E105" s="306" t="str">
        <f>IF(立順表!E108="","",立順表!E108)</f>
        <v>全石川Ｃ</v>
      </c>
      <c r="F105" s="101" t="str">
        <f>IF(立順表!F108="","",立順表!F108)</f>
        <v>藤田　　浩</v>
      </c>
      <c r="G105" s="9" t="str">
        <f>IF(立順表!G108="","",立順表!G108)</f>
        <v>五</v>
      </c>
      <c r="H105" s="9" t="str">
        <f>IF(立順表!H108="","",立順表!H108)</f>
        <v>男</v>
      </c>
      <c r="I105" s="107" t="e">
        <f>IF(立順表!#REF!="","",立順表!#REF!)</f>
        <v>#REF!</v>
      </c>
      <c r="J105" s="24" t="s">
        <v>383</v>
      </c>
      <c r="K105" s="7" t="s">
        <v>383</v>
      </c>
      <c r="L105" s="7" t="s">
        <v>384</v>
      </c>
      <c r="M105" s="23" t="s">
        <v>383</v>
      </c>
      <c r="N105" s="3" t="s">
        <v>383</v>
      </c>
      <c r="O105" s="7" t="s">
        <v>383</v>
      </c>
      <c r="P105" s="7" t="s">
        <v>383</v>
      </c>
      <c r="Q105" s="4" t="s">
        <v>383</v>
      </c>
      <c r="R105" s="9">
        <f t="shared" ref="R105:R113" si="17">IF(J105="","",COUNTIF(J105:Q105,"○"))</f>
        <v>7</v>
      </c>
      <c r="S105" s="10"/>
      <c r="T105" s="24" t="str">
        <f t="shared" ref="T105:T113" si="18">IF(J105="","",IF(R105&gt;=6,"☆",""))</f>
        <v>☆</v>
      </c>
      <c r="U105" s="34"/>
      <c r="V105" s="71"/>
      <c r="W105" s="34"/>
      <c r="Y105" s="1" t="str">
        <f>D105</f>
        <v>石川</v>
      </c>
      <c r="Z105" s="39" t="str">
        <f>E105</f>
        <v>全石川Ｃ</v>
      </c>
      <c r="AA105" s="39" t="s">
        <v>487</v>
      </c>
      <c r="AB105" s="39" t="s">
        <v>179</v>
      </c>
      <c r="AC105" s="1">
        <f t="shared" si="13"/>
        <v>105</v>
      </c>
      <c r="AD105" s="1" t="str">
        <f t="shared" si="14"/>
        <v>-</v>
      </c>
      <c r="AG105" s="1">
        <v>103</v>
      </c>
      <c r="AJ105" s="130"/>
      <c r="AK105" s="1"/>
    </row>
    <row r="106" spans="2:37" ht="22.5" customHeight="1" x14ac:dyDescent="0.15">
      <c r="B106" s="106">
        <v>12</v>
      </c>
      <c r="C106" s="33">
        <v>35</v>
      </c>
      <c r="D106" s="307"/>
      <c r="E106" s="307"/>
      <c r="F106" s="102" t="str">
        <f>IF(立順表!F109="","",立順表!F109)</f>
        <v>大我口純一</v>
      </c>
      <c r="G106" s="13" t="str">
        <f>IF(立順表!G109="","",立順表!G109)</f>
        <v>参</v>
      </c>
      <c r="H106" s="13" t="str">
        <f>IF(立順表!H109="","",立順表!H109)</f>
        <v>男</v>
      </c>
      <c r="I106" s="108" t="e">
        <f>IF(立順表!#REF!="","",立順表!#REF!)</f>
        <v>#REF!</v>
      </c>
      <c r="J106" s="8" t="s">
        <v>383</v>
      </c>
      <c r="K106" s="5" t="s">
        <v>383</v>
      </c>
      <c r="L106" s="5" t="s">
        <v>383</v>
      </c>
      <c r="M106" s="6" t="s">
        <v>384</v>
      </c>
      <c r="N106" s="11" t="s">
        <v>383</v>
      </c>
      <c r="O106" s="5" t="s">
        <v>383</v>
      </c>
      <c r="P106" s="5" t="s">
        <v>384</v>
      </c>
      <c r="Q106" s="12" t="s">
        <v>383</v>
      </c>
      <c r="R106" s="13">
        <f t="shared" si="17"/>
        <v>6</v>
      </c>
      <c r="S106" s="10">
        <f>IF(R105="","",SUM(R105:R107))</f>
        <v>20</v>
      </c>
      <c r="T106" s="8" t="str">
        <f t="shared" si="18"/>
        <v>☆</v>
      </c>
      <c r="U106" s="10">
        <f>IF(S106="","",RANK(S106,$S$4:$S$137))</f>
        <v>2</v>
      </c>
      <c r="V106" s="72"/>
      <c r="W106" s="10" t="str">
        <f>IF(U106&lt;9,"☆","")</f>
        <v>☆</v>
      </c>
      <c r="Y106" s="1" t="str">
        <f>D105</f>
        <v>石川</v>
      </c>
      <c r="Z106" s="39" t="str">
        <f>E105</f>
        <v>全石川Ｃ</v>
      </c>
      <c r="AA106" s="39" t="s">
        <v>488</v>
      </c>
      <c r="AB106" s="39" t="s">
        <v>160</v>
      </c>
      <c r="AC106" s="1">
        <f t="shared" si="13"/>
        <v>106</v>
      </c>
      <c r="AD106" s="1" t="str">
        <f t="shared" si="14"/>
        <v>-</v>
      </c>
      <c r="AE106" s="1">
        <f>U106+ROW()*0.001</f>
        <v>2.1059999999999999</v>
      </c>
      <c r="AG106" s="1">
        <v>104</v>
      </c>
      <c r="AJ106" s="130"/>
      <c r="AK106" s="1"/>
    </row>
    <row r="107" spans="2:37" ht="22.5" customHeight="1" x14ac:dyDescent="0.15">
      <c r="B107" s="106"/>
      <c r="C107" s="14"/>
      <c r="D107" s="308"/>
      <c r="E107" s="308"/>
      <c r="F107" s="103" t="str">
        <f>IF(立順表!F110="","",立順表!F110)</f>
        <v>咲川　雅敏</v>
      </c>
      <c r="G107" s="22" t="str">
        <f>IF(立順表!G110="","",立順表!G110)</f>
        <v>錬五</v>
      </c>
      <c r="H107" s="22" t="str">
        <f>IF(立順表!H110="","",立順表!H110)</f>
        <v>男</v>
      </c>
      <c r="I107" s="109" t="e">
        <f>IF(立順表!#REF!="","",立順表!#REF!)</f>
        <v>#REF!</v>
      </c>
      <c r="J107" s="27" t="s">
        <v>383</v>
      </c>
      <c r="K107" s="25" t="s">
        <v>384</v>
      </c>
      <c r="L107" s="25" t="s">
        <v>383</v>
      </c>
      <c r="M107" s="26" t="s">
        <v>383</v>
      </c>
      <c r="N107" s="15" t="s">
        <v>383</v>
      </c>
      <c r="O107" s="25" t="s">
        <v>383</v>
      </c>
      <c r="P107" s="25" t="s">
        <v>383</v>
      </c>
      <c r="Q107" s="16" t="s">
        <v>383</v>
      </c>
      <c r="R107" s="22">
        <f t="shared" si="17"/>
        <v>7</v>
      </c>
      <c r="S107" s="36"/>
      <c r="T107" s="27" t="str">
        <f t="shared" si="18"/>
        <v>☆</v>
      </c>
      <c r="U107" s="36"/>
      <c r="V107" s="73"/>
      <c r="W107" s="36"/>
      <c r="Y107" s="1" t="str">
        <f>D105</f>
        <v>石川</v>
      </c>
      <c r="Z107" s="39" t="str">
        <f>E105</f>
        <v>全石川Ｃ</v>
      </c>
      <c r="AA107" s="39" t="s">
        <v>489</v>
      </c>
      <c r="AB107" s="39" t="s">
        <v>190</v>
      </c>
      <c r="AC107" s="1">
        <f t="shared" si="13"/>
        <v>107</v>
      </c>
      <c r="AD107" s="1" t="str">
        <f t="shared" si="14"/>
        <v>-</v>
      </c>
      <c r="AG107" s="1">
        <v>105</v>
      </c>
      <c r="AJ107" s="130"/>
      <c r="AK107" s="1"/>
    </row>
    <row r="108" spans="2:37" ht="22.5" customHeight="1" x14ac:dyDescent="0.15">
      <c r="B108" s="106"/>
      <c r="C108" s="2"/>
      <c r="D108" s="306" t="str">
        <f>IF(立順表!D111="","",立順表!D111)</f>
        <v>富山</v>
      </c>
      <c r="E108" s="306" t="str">
        <f>IF(立順表!E111="","",立順表!E111)</f>
        <v>滑川Ａ</v>
      </c>
      <c r="F108" s="101" t="str">
        <f>IF(立順表!F111="","",立順表!F111)</f>
        <v>石坂　孝文</v>
      </c>
      <c r="G108" s="9" t="str">
        <f>IF(立順表!G111="","",立順表!G111)</f>
        <v>四</v>
      </c>
      <c r="H108" s="9" t="str">
        <f>IF(立順表!H111="","",立順表!H111)</f>
        <v>男</v>
      </c>
      <c r="I108" s="107" t="e">
        <f>IF(立順表!#REF!="","",立順表!#REF!)</f>
        <v>#REF!</v>
      </c>
      <c r="J108" s="24" t="s">
        <v>384</v>
      </c>
      <c r="K108" s="7" t="s">
        <v>384</v>
      </c>
      <c r="L108" s="7" t="s">
        <v>383</v>
      </c>
      <c r="M108" s="23" t="s">
        <v>384</v>
      </c>
      <c r="N108" s="3" t="s">
        <v>384</v>
      </c>
      <c r="O108" s="7" t="s">
        <v>384</v>
      </c>
      <c r="P108" s="7" t="s">
        <v>384</v>
      </c>
      <c r="Q108" s="4" t="s">
        <v>384</v>
      </c>
      <c r="R108" s="9">
        <f t="shared" si="17"/>
        <v>1</v>
      </c>
      <c r="S108" s="10"/>
      <c r="T108" s="24" t="str">
        <f t="shared" si="18"/>
        <v/>
      </c>
      <c r="U108" s="34"/>
      <c r="V108" s="71"/>
      <c r="W108" s="34"/>
      <c r="Y108" s="1" t="str">
        <f>D108</f>
        <v>富山</v>
      </c>
      <c r="Z108" s="39" t="str">
        <f>E108</f>
        <v>滑川Ａ</v>
      </c>
      <c r="AA108" s="39" t="s">
        <v>490</v>
      </c>
      <c r="AB108" s="39" t="s">
        <v>149</v>
      </c>
      <c r="AC108" s="1" t="str">
        <f t="shared" si="13"/>
        <v>-</v>
      </c>
      <c r="AD108" s="1" t="str">
        <f t="shared" si="14"/>
        <v>-</v>
      </c>
      <c r="AG108" s="1">
        <v>106</v>
      </c>
      <c r="AJ108" s="130"/>
      <c r="AK108" s="1"/>
    </row>
    <row r="109" spans="2:37" ht="22.5" customHeight="1" x14ac:dyDescent="0.15">
      <c r="B109" s="106"/>
      <c r="C109" s="33">
        <v>36</v>
      </c>
      <c r="D109" s="307"/>
      <c r="E109" s="307"/>
      <c r="F109" s="102" t="str">
        <f>IF(立順表!F112="","",立順表!F112)</f>
        <v>石坂めぐみ</v>
      </c>
      <c r="G109" s="13" t="str">
        <f>IF(立順表!G112="","",立順表!G112)</f>
        <v>五</v>
      </c>
      <c r="H109" s="13" t="str">
        <f>IF(立順表!H112="","",立順表!H112)</f>
        <v>女</v>
      </c>
      <c r="I109" s="108" t="e">
        <f>IF(立順表!#REF!="","",立順表!#REF!)</f>
        <v>#REF!</v>
      </c>
      <c r="J109" s="8" t="s">
        <v>384</v>
      </c>
      <c r="K109" s="5" t="s">
        <v>383</v>
      </c>
      <c r="L109" s="5" t="s">
        <v>384</v>
      </c>
      <c r="M109" s="6" t="s">
        <v>384</v>
      </c>
      <c r="N109" s="11" t="s">
        <v>384</v>
      </c>
      <c r="O109" s="5" t="s">
        <v>384</v>
      </c>
      <c r="P109" s="5" t="s">
        <v>384</v>
      </c>
      <c r="Q109" s="12" t="s">
        <v>384</v>
      </c>
      <c r="R109" s="13">
        <f t="shared" si="17"/>
        <v>1</v>
      </c>
      <c r="S109" s="10">
        <f>IF(R108="","",SUM(R108:R110))</f>
        <v>7</v>
      </c>
      <c r="T109" s="8" t="str">
        <f t="shared" si="18"/>
        <v/>
      </c>
      <c r="U109" s="10">
        <f>IF(S109="","",RANK(S109,$S$4:$S$137))</f>
        <v>36</v>
      </c>
      <c r="V109" s="72"/>
      <c r="W109" s="10" t="str">
        <f>IF(U109&lt;9,"☆","")</f>
        <v/>
      </c>
      <c r="Y109" s="1" t="str">
        <f>D108</f>
        <v>富山</v>
      </c>
      <c r="Z109" s="39" t="str">
        <f>E108</f>
        <v>滑川Ａ</v>
      </c>
      <c r="AA109" s="39" t="s">
        <v>491</v>
      </c>
      <c r="AB109" s="39" t="s">
        <v>179</v>
      </c>
      <c r="AC109" s="1" t="str">
        <f t="shared" si="13"/>
        <v>-</v>
      </c>
      <c r="AD109" s="1" t="str">
        <f t="shared" si="14"/>
        <v>-</v>
      </c>
      <c r="AE109" s="1">
        <f>U109+ROW()*0.001</f>
        <v>36.109000000000002</v>
      </c>
      <c r="AG109" s="1">
        <v>107</v>
      </c>
      <c r="AJ109" s="130"/>
      <c r="AK109" s="1"/>
    </row>
    <row r="110" spans="2:37" ht="22.5" customHeight="1" x14ac:dyDescent="0.15">
      <c r="B110" s="105"/>
      <c r="C110" s="14"/>
      <c r="D110" s="308"/>
      <c r="E110" s="308"/>
      <c r="F110" s="103" t="str">
        <f>IF(立順表!F113="","",立順表!F113)</f>
        <v>大畑眞理子</v>
      </c>
      <c r="G110" s="22" t="str">
        <f>IF(立順表!G113="","",立順表!G113)</f>
        <v>錬六</v>
      </c>
      <c r="H110" s="22" t="str">
        <f>IF(立順表!H113="","",立順表!H113)</f>
        <v>女</v>
      </c>
      <c r="I110" s="109" t="e">
        <f>IF(立順表!#REF!="","",立順表!#REF!)</f>
        <v>#REF!</v>
      </c>
      <c r="J110" s="27" t="s">
        <v>383</v>
      </c>
      <c r="K110" s="25" t="s">
        <v>384</v>
      </c>
      <c r="L110" s="25" t="s">
        <v>383</v>
      </c>
      <c r="M110" s="26" t="s">
        <v>383</v>
      </c>
      <c r="N110" s="15" t="s">
        <v>384</v>
      </c>
      <c r="O110" s="25" t="s">
        <v>383</v>
      </c>
      <c r="P110" s="25" t="s">
        <v>383</v>
      </c>
      <c r="Q110" s="16" t="s">
        <v>384</v>
      </c>
      <c r="R110" s="22">
        <f t="shared" si="17"/>
        <v>5</v>
      </c>
      <c r="S110" s="36"/>
      <c r="T110" s="27" t="str">
        <f t="shared" si="18"/>
        <v/>
      </c>
      <c r="U110" s="36"/>
      <c r="V110" s="73"/>
      <c r="W110" s="36"/>
      <c r="Y110" s="1" t="str">
        <f>D108</f>
        <v>富山</v>
      </c>
      <c r="Z110" s="39" t="str">
        <f>E108</f>
        <v>滑川Ａ</v>
      </c>
      <c r="AA110" s="39" t="s">
        <v>492</v>
      </c>
      <c r="AB110" s="39" t="s">
        <v>162</v>
      </c>
      <c r="AC110" s="1" t="str">
        <f t="shared" si="13"/>
        <v>-</v>
      </c>
      <c r="AD110" s="1" t="str">
        <f t="shared" si="14"/>
        <v>-</v>
      </c>
      <c r="AG110" s="1">
        <v>108</v>
      </c>
      <c r="AJ110" s="130"/>
      <c r="AK110" s="1"/>
    </row>
    <row r="111" spans="2:37" ht="22.5" customHeight="1" x14ac:dyDescent="0.15">
      <c r="B111" s="104"/>
      <c r="C111" s="2"/>
      <c r="D111" s="306" t="str">
        <f>IF(立順表!D114="","",立順表!D114)</f>
        <v>石川</v>
      </c>
      <c r="E111" s="306" t="str">
        <f>IF(立順表!E114="","",立順表!E114)</f>
        <v>全石川Ｉ</v>
      </c>
      <c r="F111" s="101" t="str">
        <f>IF(立順表!F114="","",立順表!F114)</f>
        <v>西田　義人</v>
      </c>
      <c r="G111" s="9" t="str">
        <f>IF(立順表!G114="","",立順表!G114)</f>
        <v>錬六</v>
      </c>
      <c r="H111" s="9" t="str">
        <f>IF(立順表!H114="","",立順表!H114)</f>
        <v>男</v>
      </c>
      <c r="I111" s="107" t="e">
        <f>IF(立順表!#REF!="","",立順表!#REF!)</f>
        <v>#REF!</v>
      </c>
      <c r="J111" s="24" t="s">
        <v>383</v>
      </c>
      <c r="K111" s="7" t="s">
        <v>383</v>
      </c>
      <c r="L111" s="7" t="s">
        <v>383</v>
      </c>
      <c r="M111" s="23" t="s">
        <v>383</v>
      </c>
      <c r="N111" s="3" t="s">
        <v>383</v>
      </c>
      <c r="O111" s="7" t="s">
        <v>383</v>
      </c>
      <c r="P111" s="7" t="s">
        <v>383</v>
      </c>
      <c r="Q111" s="4" t="s">
        <v>383</v>
      </c>
      <c r="R111" s="9">
        <f t="shared" si="17"/>
        <v>8</v>
      </c>
      <c r="S111" s="10"/>
      <c r="T111" s="24" t="str">
        <f t="shared" si="18"/>
        <v>☆</v>
      </c>
      <c r="U111" s="34"/>
      <c r="V111" s="71"/>
      <c r="W111" s="34"/>
      <c r="Y111" s="1" t="str">
        <f>D111</f>
        <v>石川</v>
      </c>
      <c r="Z111" s="39" t="str">
        <f>E111</f>
        <v>全石川Ｉ</v>
      </c>
      <c r="AA111" s="39" t="s">
        <v>493</v>
      </c>
      <c r="AB111" s="39" t="s">
        <v>162</v>
      </c>
      <c r="AC111" s="1">
        <f t="shared" si="13"/>
        <v>111</v>
      </c>
      <c r="AD111" s="1" t="str">
        <f t="shared" si="14"/>
        <v>-</v>
      </c>
      <c r="AG111" s="1">
        <v>109</v>
      </c>
      <c r="AJ111" s="130"/>
      <c r="AK111" s="1"/>
    </row>
    <row r="112" spans="2:37" ht="22.5" customHeight="1" x14ac:dyDescent="0.15">
      <c r="B112" s="106"/>
      <c r="C112" s="33">
        <v>37</v>
      </c>
      <c r="D112" s="307"/>
      <c r="E112" s="307"/>
      <c r="F112" s="102" t="str">
        <f>IF(立順表!F115="","",立順表!F115)</f>
        <v>勝二　秀典</v>
      </c>
      <c r="G112" s="13" t="str">
        <f>IF(立順表!G115="","",立順表!G115)</f>
        <v>錬六</v>
      </c>
      <c r="H112" s="13" t="str">
        <f>IF(立順表!H115="","",立順表!H115)</f>
        <v>男</v>
      </c>
      <c r="I112" s="108" t="e">
        <f>IF(立順表!#REF!="","",立順表!#REF!)</f>
        <v>#REF!</v>
      </c>
      <c r="J112" s="8" t="s">
        <v>384</v>
      </c>
      <c r="K112" s="5" t="s">
        <v>384</v>
      </c>
      <c r="L112" s="5" t="s">
        <v>383</v>
      </c>
      <c r="M112" s="6" t="s">
        <v>383</v>
      </c>
      <c r="N112" s="11" t="s">
        <v>383</v>
      </c>
      <c r="O112" s="5" t="s">
        <v>384</v>
      </c>
      <c r="P112" s="5" t="s">
        <v>383</v>
      </c>
      <c r="Q112" s="12" t="s">
        <v>384</v>
      </c>
      <c r="R112" s="13">
        <f t="shared" si="17"/>
        <v>4</v>
      </c>
      <c r="S112" s="10">
        <f>IF(R111="","",SUM(R111:R113))</f>
        <v>16</v>
      </c>
      <c r="T112" s="8" t="str">
        <f t="shared" si="18"/>
        <v/>
      </c>
      <c r="U112" s="10">
        <f>IF(S112="","",RANK(S112,$S$4:$S$137))</f>
        <v>7</v>
      </c>
      <c r="V112" s="72"/>
      <c r="W112" s="10" t="str">
        <f>IF(U112&lt;9,"☆","")</f>
        <v>☆</v>
      </c>
      <c r="Y112" s="1" t="str">
        <f>D111</f>
        <v>石川</v>
      </c>
      <c r="Z112" s="39" t="str">
        <f>E111</f>
        <v>全石川Ｉ</v>
      </c>
      <c r="AA112" s="39" t="s">
        <v>494</v>
      </c>
      <c r="AB112" s="39" t="s">
        <v>162</v>
      </c>
      <c r="AC112" s="1" t="str">
        <f t="shared" si="13"/>
        <v>-</v>
      </c>
      <c r="AD112" s="1" t="str">
        <f t="shared" si="14"/>
        <v>-</v>
      </c>
      <c r="AE112" s="1">
        <f>U112+ROW()*0.001</f>
        <v>7.1120000000000001</v>
      </c>
      <c r="AG112" s="1">
        <v>110</v>
      </c>
      <c r="AJ112" s="130"/>
      <c r="AK112" s="1"/>
    </row>
    <row r="113" spans="2:37" ht="22.5" customHeight="1" x14ac:dyDescent="0.15">
      <c r="B113" s="106"/>
      <c r="C113" s="14"/>
      <c r="D113" s="308"/>
      <c r="E113" s="308"/>
      <c r="F113" s="103" t="str">
        <f>IF(立順表!F116="","",立順表!F116)</f>
        <v>中條　大輔</v>
      </c>
      <c r="G113" s="22" t="str">
        <f>IF(立順表!G116="","",立順表!G116)</f>
        <v>教六</v>
      </c>
      <c r="H113" s="22" t="str">
        <f>IF(立順表!H116="","",立順表!H116)</f>
        <v>男</v>
      </c>
      <c r="I113" s="109" t="e">
        <f>IF(立順表!#REF!="","",立順表!#REF!)</f>
        <v>#REF!</v>
      </c>
      <c r="J113" s="27" t="s">
        <v>383</v>
      </c>
      <c r="K113" s="25" t="s">
        <v>384</v>
      </c>
      <c r="L113" s="25" t="s">
        <v>383</v>
      </c>
      <c r="M113" s="26" t="s">
        <v>383</v>
      </c>
      <c r="N113" s="15" t="s">
        <v>384</v>
      </c>
      <c r="O113" s="25" t="s">
        <v>384</v>
      </c>
      <c r="P113" s="25" t="s">
        <v>384</v>
      </c>
      <c r="Q113" s="16" t="s">
        <v>383</v>
      </c>
      <c r="R113" s="22">
        <f t="shared" si="17"/>
        <v>4</v>
      </c>
      <c r="S113" s="36"/>
      <c r="T113" s="27" t="str">
        <f t="shared" si="18"/>
        <v/>
      </c>
      <c r="U113" s="36"/>
      <c r="V113" s="73"/>
      <c r="W113" s="36"/>
      <c r="Y113" s="1" t="str">
        <f>D111</f>
        <v>石川</v>
      </c>
      <c r="Z113" s="39" t="str">
        <f>E111</f>
        <v>全石川Ｉ</v>
      </c>
      <c r="AA113" s="39" t="s">
        <v>495</v>
      </c>
      <c r="AB113" s="39" t="s">
        <v>252</v>
      </c>
      <c r="AC113" s="1" t="str">
        <f t="shared" si="13"/>
        <v>-</v>
      </c>
      <c r="AD113" s="1" t="str">
        <f t="shared" si="14"/>
        <v>-</v>
      </c>
      <c r="AG113" s="1">
        <v>111</v>
      </c>
      <c r="AJ113" s="130"/>
      <c r="AK113" s="1"/>
    </row>
    <row r="114" spans="2:37" ht="22.5" customHeight="1" x14ac:dyDescent="0.15">
      <c r="B114" s="106"/>
      <c r="C114" s="2"/>
      <c r="D114" s="306" t="str">
        <f>IF(立順表!D117="","",立順表!D117)</f>
        <v>富山</v>
      </c>
      <c r="E114" s="306" t="str">
        <f>IF(立順表!E117="","",立順表!E117)</f>
        <v>高岡Ｄ</v>
      </c>
      <c r="F114" s="101" t="str">
        <f>IF(立順表!F117="","",立順表!F117)</f>
        <v>棚田ゆり子</v>
      </c>
      <c r="G114" s="9" t="str">
        <f>IF(立順表!G117="","",立順表!G117)</f>
        <v>錬六</v>
      </c>
      <c r="H114" s="9" t="str">
        <f>IF(立順表!H117="","",立順表!H117)</f>
        <v>女</v>
      </c>
      <c r="I114" s="107" t="e">
        <f>IF(立順表!#REF!="","",立順表!#REF!)</f>
        <v>#REF!</v>
      </c>
      <c r="J114" s="24" t="s">
        <v>384</v>
      </c>
      <c r="K114" s="7" t="s">
        <v>384</v>
      </c>
      <c r="L114" s="7" t="s">
        <v>383</v>
      </c>
      <c r="M114" s="23" t="s">
        <v>383</v>
      </c>
      <c r="N114" s="3" t="s">
        <v>384</v>
      </c>
      <c r="O114" s="7" t="s">
        <v>384</v>
      </c>
      <c r="P114" s="7" t="s">
        <v>383</v>
      </c>
      <c r="Q114" s="4" t="s">
        <v>384</v>
      </c>
      <c r="R114" s="9">
        <f t="shared" ref="R114:R137" si="19">IF(J114="","",COUNTIF(J114:Q114,"○"))</f>
        <v>3</v>
      </c>
      <c r="S114" s="10"/>
      <c r="T114" s="24" t="str">
        <f t="shared" ref="T114:T137" si="20">IF(J114="","",IF(R114&gt;=6,"☆",""))</f>
        <v/>
      </c>
      <c r="U114" s="34"/>
      <c r="V114" s="71"/>
      <c r="W114" s="34"/>
      <c r="Y114" s="1" t="str">
        <f>D114</f>
        <v>富山</v>
      </c>
      <c r="Z114" s="39" t="str">
        <f>E114</f>
        <v>高岡Ｄ</v>
      </c>
      <c r="AA114" s="39" t="s">
        <v>496</v>
      </c>
      <c r="AB114" s="39" t="s">
        <v>162</v>
      </c>
      <c r="AC114" s="1" t="str">
        <f t="shared" si="13"/>
        <v>-</v>
      </c>
      <c r="AD114" s="1" t="str">
        <f t="shared" si="14"/>
        <v>-</v>
      </c>
      <c r="AG114" s="1">
        <v>112</v>
      </c>
      <c r="AJ114" s="130"/>
      <c r="AK114" s="1"/>
    </row>
    <row r="115" spans="2:37" ht="22.5" customHeight="1" x14ac:dyDescent="0.15">
      <c r="B115" s="106">
        <v>13</v>
      </c>
      <c r="C115" s="33">
        <v>38</v>
      </c>
      <c r="D115" s="307"/>
      <c r="E115" s="307"/>
      <c r="F115" s="102" t="str">
        <f>IF(立順表!F118="","",立順表!F118)</f>
        <v>吉村　末子</v>
      </c>
      <c r="G115" s="13" t="str">
        <f>IF(立順表!G118="","",立順表!G118)</f>
        <v>四</v>
      </c>
      <c r="H115" s="13" t="str">
        <f>IF(立順表!H118="","",立順表!H118)</f>
        <v>女</v>
      </c>
      <c r="I115" s="108" t="e">
        <f>IF(立順表!#REF!="","",立順表!#REF!)</f>
        <v>#REF!</v>
      </c>
      <c r="J115" s="8" t="s">
        <v>384</v>
      </c>
      <c r="K115" s="5" t="s">
        <v>384</v>
      </c>
      <c r="L115" s="5" t="s">
        <v>384</v>
      </c>
      <c r="M115" s="6" t="s">
        <v>384</v>
      </c>
      <c r="N115" s="11" t="s">
        <v>383</v>
      </c>
      <c r="O115" s="5" t="s">
        <v>384</v>
      </c>
      <c r="P115" s="5" t="s">
        <v>384</v>
      </c>
      <c r="Q115" s="12" t="s">
        <v>384</v>
      </c>
      <c r="R115" s="13">
        <f t="shared" si="19"/>
        <v>1</v>
      </c>
      <c r="S115" s="10">
        <f>IF(R114="","",SUM(R114:R116))</f>
        <v>6</v>
      </c>
      <c r="T115" s="8" t="str">
        <f t="shared" si="20"/>
        <v/>
      </c>
      <c r="U115" s="10">
        <f>IF(S115="","",RANK(S115,$S$4:$S$137))</f>
        <v>41</v>
      </c>
      <c r="V115" s="72"/>
      <c r="W115" s="10" t="str">
        <f>IF(U115&lt;9,"☆","")</f>
        <v/>
      </c>
      <c r="Y115" s="1" t="str">
        <f>D114</f>
        <v>富山</v>
      </c>
      <c r="Z115" s="39" t="str">
        <f>E114</f>
        <v>高岡Ｄ</v>
      </c>
      <c r="AA115" s="39" t="s">
        <v>497</v>
      </c>
      <c r="AB115" s="39" t="s">
        <v>149</v>
      </c>
      <c r="AC115" s="1" t="str">
        <f t="shared" si="13"/>
        <v>-</v>
      </c>
      <c r="AD115" s="1" t="str">
        <f t="shared" si="14"/>
        <v>-</v>
      </c>
      <c r="AE115" s="1">
        <f>U115+ROW()*0.001</f>
        <v>41.115000000000002</v>
      </c>
      <c r="AG115" s="1">
        <v>113</v>
      </c>
      <c r="AJ115" s="130"/>
      <c r="AK115" s="1"/>
    </row>
    <row r="116" spans="2:37" ht="22.5" customHeight="1" x14ac:dyDescent="0.15">
      <c r="B116" s="106"/>
      <c r="C116" s="14"/>
      <c r="D116" s="308"/>
      <c r="E116" s="308"/>
      <c r="F116" s="103" t="str">
        <f>IF(立順表!F119="","",立順表!F119)</f>
        <v>二塚智恵美</v>
      </c>
      <c r="G116" s="22" t="str">
        <f>IF(立順表!G119="","",立順表!G119)</f>
        <v>四</v>
      </c>
      <c r="H116" s="22" t="str">
        <f>IF(立順表!H119="","",立順表!H119)</f>
        <v>女</v>
      </c>
      <c r="I116" s="109" t="e">
        <f>IF(立順表!#REF!="","",立順表!#REF!)</f>
        <v>#REF!</v>
      </c>
      <c r="J116" s="27" t="s">
        <v>384</v>
      </c>
      <c r="K116" s="25" t="s">
        <v>384</v>
      </c>
      <c r="L116" s="25" t="s">
        <v>383</v>
      </c>
      <c r="M116" s="26" t="s">
        <v>384</v>
      </c>
      <c r="N116" s="15" t="s">
        <v>384</v>
      </c>
      <c r="O116" s="25" t="s">
        <v>383</v>
      </c>
      <c r="P116" s="25" t="s">
        <v>384</v>
      </c>
      <c r="Q116" s="16" t="s">
        <v>384</v>
      </c>
      <c r="R116" s="22">
        <f t="shared" si="19"/>
        <v>2</v>
      </c>
      <c r="S116" s="36"/>
      <c r="T116" s="27" t="str">
        <f t="shared" si="20"/>
        <v/>
      </c>
      <c r="U116" s="36"/>
      <c r="V116" s="73"/>
      <c r="W116" s="36"/>
      <c r="Y116" s="1" t="str">
        <f>D114</f>
        <v>富山</v>
      </c>
      <c r="Z116" s="39" t="str">
        <f>E114</f>
        <v>高岡Ｄ</v>
      </c>
      <c r="AA116" s="39" t="s">
        <v>498</v>
      </c>
      <c r="AB116" s="39" t="s">
        <v>149</v>
      </c>
      <c r="AC116" s="1" t="str">
        <f t="shared" si="13"/>
        <v>-</v>
      </c>
      <c r="AD116" s="1" t="str">
        <f t="shared" si="14"/>
        <v>-</v>
      </c>
      <c r="AG116" s="1">
        <v>114</v>
      </c>
      <c r="AJ116" s="130"/>
      <c r="AK116" s="1"/>
    </row>
    <row r="117" spans="2:37" ht="22.5" customHeight="1" x14ac:dyDescent="0.15">
      <c r="B117" s="106"/>
      <c r="C117" s="2"/>
      <c r="D117" s="306" t="str">
        <f>IF(立順表!D120="","",立順表!D120)</f>
        <v>福井</v>
      </c>
      <c r="E117" s="306" t="str">
        <f>IF(立順表!E120="","",立順表!E120)</f>
        <v>全福井Ｂ</v>
      </c>
      <c r="F117" s="101" t="s">
        <v>326</v>
      </c>
      <c r="G117" s="9" t="s">
        <v>196</v>
      </c>
      <c r="H117" s="9" t="s">
        <v>293</v>
      </c>
      <c r="I117" s="107" t="e">
        <f>IF(立順表!#REF!="","",立順表!#REF!)</f>
        <v>#REF!</v>
      </c>
      <c r="J117" s="24"/>
      <c r="K117" s="7"/>
      <c r="L117" s="7"/>
      <c r="M117" s="23"/>
      <c r="N117" s="3"/>
      <c r="O117" s="7"/>
      <c r="P117" s="7"/>
      <c r="Q117" s="4"/>
      <c r="R117" s="9">
        <v>0</v>
      </c>
      <c r="S117" s="10"/>
      <c r="T117" s="24" t="str">
        <f t="shared" si="20"/>
        <v/>
      </c>
      <c r="U117" s="34"/>
      <c r="V117" s="71"/>
      <c r="W117" s="34"/>
      <c r="Y117" s="1" t="str">
        <f>D117</f>
        <v>福井</v>
      </c>
      <c r="Z117" s="39" t="str">
        <f>E117</f>
        <v>全福井Ｂ</v>
      </c>
      <c r="AA117" s="39" t="s">
        <v>477</v>
      </c>
      <c r="AB117" s="39" t="s">
        <v>477</v>
      </c>
      <c r="AC117" s="1" t="str">
        <f t="shared" si="13"/>
        <v>-</v>
      </c>
      <c r="AD117" s="1" t="str">
        <f t="shared" si="14"/>
        <v>-</v>
      </c>
      <c r="AG117" s="1">
        <v>115</v>
      </c>
      <c r="AJ117" s="130"/>
      <c r="AK117" s="1"/>
    </row>
    <row r="118" spans="2:37" ht="22.5" customHeight="1" x14ac:dyDescent="0.15">
      <c r="B118" s="106"/>
      <c r="C118" s="33">
        <v>39</v>
      </c>
      <c r="D118" s="307"/>
      <c r="E118" s="307"/>
      <c r="F118" s="102" t="str">
        <f>IF(立順表!F121="","",立順表!F121)</f>
        <v>田畑　貴康</v>
      </c>
      <c r="G118" s="13" t="str">
        <f>IF(立順表!G121="","",立順表!G121)</f>
        <v>四</v>
      </c>
      <c r="H118" s="13" t="str">
        <f>IF(立順表!H121="","",立順表!H121)</f>
        <v>男</v>
      </c>
      <c r="I118" s="108" t="e">
        <f>IF(立順表!#REF!="","",立順表!#REF!)</f>
        <v>#REF!</v>
      </c>
      <c r="J118" s="8" t="s">
        <v>384</v>
      </c>
      <c r="K118" s="5" t="s">
        <v>384</v>
      </c>
      <c r="L118" s="5" t="s">
        <v>383</v>
      </c>
      <c r="M118" s="6" t="s">
        <v>383</v>
      </c>
      <c r="N118" s="11" t="s">
        <v>384</v>
      </c>
      <c r="O118" s="5" t="s">
        <v>384</v>
      </c>
      <c r="P118" s="5" t="s">
        <v>383</v>
      </c>
      <c r="Q118" s="12" t="s">
        <v>383</v>
      </c>
      <c r="R118" s="13">
        <f t="shared" si="19"/>
        <v>4</v>
      </c>
      <c r="S118" s="10">
        <f>IF(R117="","",SUM(R117:R119))</f>
        <v>12</v>
      </c>
      <c r="T118" s="8" t="str">
        <f t="shared" si="20"/>
        <v/>
      </c>
      <c r="U118" s="10">
        <f>IF(S118="","",RANK(S118,$S$4:$S$137))</f>
        <v>16</v>
      </c>
      <c r="V118" s="72"/>
      <c r="W118" s="10" t="str">
        <f>IF(U118&lt;9,"☆","")</f>
        <v/>
      </c>
      <c r="Y118" s="1" t="str">
        <f>D117</f>
        <v>福井</v>
      </c>
      <c r="Z118" s="39" t="str">
        <f>E117</f>
        <v>全福井Ｂ</v>
      </c>
      <c r="AA118" s="39" t="s">
        <v>499</v>
      </c>
      <c r="AB118" s="39" t="s">
        <v>149</v>
      </c>
      <c r="AC118" s="1" t="str">
        <f t="shared" si="13"/>
        <v>-</v>
      </c>
      <c r="AD118" s="1" t="str">
        <f t="shared" si="14"/>
        <v>-</v>
      </c>
      <c r="AE118" s="1">
        <f>U118+ROW()*0.001</f>
        <v>16.117999999999999</v>
      </c>
      <c r="AG118" s="1">
        <v>116</v>
      </c>
      <c r="AJ118" s="130"/>
      <c r="AK118" s="1"/>
    </row>
    <row r="119" spans="2:37" ht="22.5" customHeight="1" x14ac:dyDescent="0.15">
      <c r="B119" s="105"/>
      <c r="C119" s="14"/>
      <c r="D119" s="308"/>
      <c r="E119" s="308"/>
      <c r="F119" s="103" t="str">
        <f>IF(立順表!F122="","",立順表!F122)</f>
        <v>大廣　建二</v>
      </c>
      <c r="G119" s="22" t="str">
        <f>IF(立順表!G122="","",立順表!G122)</f>
        <v>弐</v>
      </c>
      <c r="H119" s="22" t="str">
        <f>IF(立順表!H122="","",立順表!H122)</f>
        <v>男</v>
      </c>
      <c r="I119" s="109" t="e">
        <f>IF(立順表!#REF!="","",立順表!#REF!)</f>
        <v>#REF!</v>
      </c>
      <c r="J119" s="27" t="s">
        <v>383</v>
      </c>
      <c r="K119" s="25" t="s">
        <v>383</v>
      </c>
      <c r="L119" s="25" t="s">
        <v>383</v>
      </c>
      <c r="M119" s="26" t="s">
        <v>383</v>
      </c>
      <c r="N119" s="15" t="s">
        <v>383</v>
      </c>
      <c r="O119" s="25" t="s">
        <v>383</v>
      </c>
      <c r="P119" s="25" t="s">
        <v>383</v>
      </c>
      <c r="Q119" s="16" t="s">
        <v>383</v>
      </c>
      <c r="R119" s="22">
        <f t="shared" si="19"/>
        <v>8</v>
      </c>
      <c r="S119" s="36"/>
      <c r="T119" s="27" t="str">
        <f t="shared" si="20"/>
        <v>☆</v>
      </c>
      <c r="U119" s="36"/>
      <c r="V119" s="73"/>
      <c r="W119" s="36"/>
      <c r="Y119" s="1" t="str">
        <f>D117</f>
        <v>福井</v>
      </c>
      <c r="Z119" s="39" t="str">
        <f>E117</f>
        <v>全福井Ｂ</v>
      </c>
      <c r="AA119" s="39" t="s">
        <v>500</v>
      </c>
      <c r="AB119" s="39" t="s">
        <v>145</v>
      </c>
      <c r="AC119" s="1">
        <f t="shared" si="13"/>
        <v>119</v>
      </c>
      <c r="AD119" s="1" t="str">
        <f t="shared" si="14"/>
        <v>-</v>
      </c>
      <c r="AG119" s="1">
        <v>117</v>
      </c>
      <c r="AJ119" s="130"/>
      <c r="AK119" s="1"/>
    </row>
    <row r="120" spans="2:37" ht="22.5" customHeight="1" x14ac:dyDescent="0.15">
      <c r="B120" s="104"/>
      <c r="C120" s="2"/>
      <c r="D120" s="306" t="str">
        <f>IF(立順表!D123="","",立順表!D123)</f>
        <v>福井</v>
      </c>
      <c r="E120" s="306" t="str">
        <f>IF(立順表!E123="","",立順表!E123)</f>
        <v>仁愛大学</v>
      </c>
      <c r="F120" s="101" t="str">
        <f>IF(立順表!F123="","",立順表!F123)</f>
        <v>伊藤　真人</v>
      </c>
      <c r="G120" s="9" t="str">
        <f>IF(立順表!G123="","",立順表!G123)</f>
        <v>初</v>
      </c>
      <c r="H120" s="9" t="str">
        <f>IF(立順表!H123="","",立順表!H123)</f>
        <v>男</v>
      </c>
      <c r="I120" s="107" t="e">
        <f>IF(立順表!#REF!="","",立順表!#REF!)</f>
        <v>#REF!</v>
      </c>
      <c r="J120" s="24" t="s">
        <v>384</v>
      </c>
      <c r="K120" s="7" t="s">
        <v>384</v>
      </c>
      <c r="L120" s="7" t="s">
        <v>384</v>
      </c>
      <c r="M120" s="23" t="s">
        <v>384</v>
      </c>
      <c r="N120" s="3" t="s">
        <v>384</v>
      </c>
      <c r="O120" s="7" t="s">
        <v>384</v>
      </c>
      <c r="P120" s="7" t="s">
        <v>384</v>
      </c>
      <c r="Q120" s="4" t="s">
        <v>384</v>
      </c>
      <c r="R120" s="9">
        <f t="shared" si="19"/>
        <v>0</v>
      </c>
      <c r="S120" s="10"/>
      <c r="T120" s="24" t="str">
        <f t="shared" si="20"/>
        <v/>
      </c>
      <c r="U120" s="34"/>
      <c r="V120" s="71"/>
      <c r="W120" s="34"/>
      <c r="Y120" s="1" t="str">
        <f>D120</f>
        <v>福井</v>
      </c>
      <c r="Z120" s="39" t="str">
        <f>E120</f>
        <v>仁愛大学</v>
      </c>
      <c r="AA120" s="39" t="s">
        <v>501</v>
      </c>
      <c r="AB120" s="39" t="s">
        <v>196</v>
      </c>
      <c r="AC120" s="1" t="str">
        <f t="shared" si="13"/>
        <v>-</v>
      </c>
      <c r="AD120" s="1" t="str">
        <f t="shared" si="14"/>
        <v>-</v>
      </c>
      <c r="AG120" s="1">
        <v>118</v>
      </c>
      <c r="AJ120" s="130"/>
      <c r="AK120" s="1"/>
    </row>
    <row r="121" spans="2:37" ht="22.5" customHeight="1" x14ac:dyDescent="0.15">
      <c r="B121" s="106"/>
      <c r="C121" s="33">
        <v>40</v>
      </c>
      <c r="D121" s="307"/>
      <c r="E121" s="307"/>
      <c r="F121" s="102" t="str">
        <f>IF(立順表!F124="","",立順表!F124)</f>
        <v>高田　有彩</v>
      </c>
      <c r="G121" s="13" t="str">
        <f>IF(立順表!G124="","",立順表!G124)</f>
        <v>参</v>
      </c>
      <c r="H121" s="13" t="str">
        <f>IF(立順表!H124="","",立順表!H124)</f>
        <v>女</v>
      </c>
      <c r="I121" s="108" t="e">
        <f>IF(立順表!#REF!="","",立順表!#REF!)</f>
        <v>#REF!</v>
      </c>
      <c r="J121" s="8" t="s">
        <v>384</v>
      </c>
      <c r="K121" s="5" t="s">
        <v>384</v>
      </c>
      <c r="L121" s="5" t="s">
        <v>383</v>
      </c>
      <c r="M121" s="6" t="s">
        <v>384</v>
      </c>
      <c r="N121" s="11" t="s">
        <v>384</v>
      </c>
      <c r="O121" s="5" t="s">
        <v>384</v>
      </c>
      <c r="P121" s="5" t="s">
        <v>383</v>
      </c>
      <c r="Q121" s="12" t="s">
        <v>383</v>
      </c>
      <c r="R121" s="13">
        <f t="shared" si="19"/>
        <v>3</v>
      </c>
      <c r="S121" s="10">
        <f>IF(R120="","",SUM(R120:R122))</f>
        <v>5</v>
      </c>
      <c r="T121" s="8" t="str">
        <f t="shared" si="20"/>
        <v/>
      </c>
      <c r="U121" s="10">
        <f>IF(S121="","",RANK(S121,$S$4:$S$137))</f>
        <v>42</v>
      </c>
      <c r="V121" s="72"/>
      <c r="W121" s="10" t="str">
        <f>IF(U121&lt;9,"☆","")</f>
        <v/>
      </c>
      <c r="Y121" s="1" t="str">
        <f>D120</f>
        <v>福井</v>
      </c>
      <c r="Z121" s="39" t="str">
        <f>E120</f>
        <v>仁愛大学</v>
      </c>
      <c r="AA121" s="39" t="s">
        <v>502</v>
      </c>
      <c r="AB121" s="39" t="s">
        <v>160</v>
      </c>
      <c r="AC121" s="1" t="str">
        <f t="shared" si="13"/>
        <v>-</v>
      </c>
      <c r="AD121" s="1" t="str">
        <f t="shared" si="14"/>
        <v>-</v>
      </c>
      <c r="AE121" s="1">
        <f>U121+ROW()*0.001</f>
        <v>42.121000000000002</v>
      </c>
      <c r="AG121" s="1">
        <v>119</v>
      </c>
      <c r="AJ121" s="130"/>
      <c r="AK121" s="1"/>
    </row>
    <row r="122" spans="2:37" ht="22.5" customHeight="1" x14ac:dyDescent="0.15">
      <c r="B122" s="106"/>
      <c r="C122" s="14"/>
      <c r="D122" s="308"/>
      <c r="E122" s="308"/>
      <c r="F122" s="103" t="str">
        <f>IF(立順表!F125="","",立順表!F125)</f>
        <v>是廣　　翔</v>
      </c>
      <c r="G122" s="22" t="str">
        <f>IF(立順表!G125="","",立順表!G125)</f>
        <v>弐</v>
      </c>
      <c r="H122" s="22" t="str">
        <f>IF(立順表!H125="","",立順表!H125)</f>
        <v>男</v>
      </c>
      <c r="I122" s="109" t="e">
        <f>IF(立順表!#REF!="","",立順表!#REF!)</f>
        <v>#REF!</v>
      </c>
      <c r="J122" s="27" t="s">
        <v>384</v>
      </c>
      <c r="K122" s="25" t="s">
        <v>384</v>
      </c>
      <c r="L122" s="25" t="s">
        <v>384</v>
      </c>
      <c r="M122" s="26" t="s">
        <v>384</v>
      </c>
      <c r="N122" s="15" t="s">
        <v>383</v>
      </c>
      <c r="O122" s="25" t="s">
        <v>384</v>
      </c>
      <c r="P122" s="25" t="s">
        <v>383</v>
      </c>
      <c r="Q122" s="16" t="s">
        <v>384</v>
      </c>
      <c r="R122" s="22">
        <f t="shared" si="19"/>
        <v>2</v>
      </c>
      <c r="S122" s="36"/>
      <c r="T122" s="27" t="str">
        <f t="shared" si="20"/>
        <v/>
      </c>
      <c r="U122" s="36"/>
      <c r="V122" s="73"/>
      <c r="W122" s="36"/>
      <c r="Y122" s="1" t="str">
        <f>D120</f>
        <v>福井</v>
      </c>
      <c r="Z122" s="39" t="str">
        <f>E120</f>
        <v>仁愛大学</v>
      </c>
      <c r="AA122" s="39" t="s">
        <v>503</v>
      </c>
      <c r="AB122" s="39" t="s">
        <v>145</v>
      </c>
      <c r="AC122" s="1" t="str">
        <f t="shared" si="13"/>
        <v>-</v>
      </c>
      <c r="AD122" s="1" t="str">
        <f t="shared" si="14"/>
        <v>-</v>
      </c>
      <c r="AG122" s="1">
        <v>120</v>
      </c>
      <c r="AJ122" s="130"/>
      <c r="AK122" s="1"/>
    </row>
    <row r="123" spans="2:37" ht="22.5" customHeight="1" x14ac:dyDescent="0.15">
      <c r="B123" s="106"/>
      <c r="C123" s="2"/>
      <c r="D123" s="306" t="str">
        <f>IF(立順表!D126="","",立順表!D126)</f>
        <v>石川</v>
      </c>
      <c r="E123" s="306" t="str">
        <f>IF(立順表!E126="","",立順表!E126)</f>
        <v>全石川Ｂ</v>
      </c>
      <c r="F123" s="101" t="str">
        <f>IF(立順表!F126="","",立順表!F126)</f>
        <v>山本真理子</v>
      </c>
      <c r="G123" s="9" t="str">
        <f>IF(立順表!G126="","",立順表!G126)</f>
        <v>教六</v>
      </c>
      <c r="H123" s="9" t="str">
        <f>IF(立順表!H126="","",立順表!H126)</f>
        <v>女</v>
      </c>
      <c r="I123" s="107" t="e">
        <f>IF(立順表!#REF!="","",立順表!#REF!)</f>
        <v>#REF!</v>
      </c>
      <c r="J123" s="24" t="s">
        <v>383</v>
      </c>
      <c r="K123" s="7" t="s">
        <v>383</v>
      </c>
      <c r="L123" s="7" t="s">
        <v>383</v>
      </c>
      <c r="M123" s="23" t="s">
        <v>383</v>
      </c>
      <c r="N123" s="3" t="s">
        <v>383</v>
      </c>
      <c r="O123" s="7" t="s">
        <v>384</v>
      </c>
      <c r="P123" s="7" t="s">
        <v>383</v>
      </c>
      <c r="Q123" s="4" t="s">
        <v>383</v>
      </c>
      <c r="R123" s="9">
        <f t="shared" si="19"/>
        <v>7</v>
      </c>
      <c r="S123" s="10"/>
      <c r="T123" s="24" t="str">
        <f t="shared" si="20"/>
        <v>☆</v>
      </c>
      <c r="U123" s="34"/>
      <c r="V123" s="71"/>
      <c r="W123" s="34"/>
      <c r="Y123" s="1" t="str">
        <f>D123</f>
        <v>石川</v>
      </c>
      <c r="Z123" s="39" t="str">
        <f>E123</f>
        <v>全石川Ｂ</v>
      </c>
      <c r="AA123" s="39" t="s">
        <v>504</v>
      </c>
      <c r="AB123" s="39" t="s">
        <v>252</v>
      </c>
      <c r="AC123" s="1" t="str">
        <f t="shared" si="13"/>
        <v>-</v>
      </c>
      <c r="AD123" s="1">
        <f t="shared" si="14"/>
        <v>123</v>
      </c>
      <c r="AG123" s="1">
        <v>121</v>
      </c>
      <c r="AJ123" s="130"/>
      <c r="AK123" s="1"/>
    </row>
    <row r="124" spans="2:37" ht="22.5" customHeight="1" x14ac:dyDescent="0.15">
      <c r="B124" s="106">
        <v>14</v>
      </c>
      <c r="C124" s="33">
        <v>41</v>
      </c>
      <c r="D124" s="307"/>
      <c r="E124" s="307"/>
      <c r="F124" s="102" t="str">
        <f>IF(立順表!F127="","",立順表!F127)</f>
        <v>山口　千春</v>
      </c>
      <c r="G124" s="13" t="str">
        <f>IF(立順表!G127="","",立順表!G127)</f>
        <v>錬五</v>
      </c>
      <c r="H124" s="13" t="str">
        <f>IF(立順表!H127="","",立順表!H127)</f>
        <v>女</v>
      </c>
      <c r="I124" s="108" t="e">
        <f>IF(立順表!#REF!="","",立順表!#REF!)</f>
        <v>#REF!</v>
      </c>
      <c r="J124" s="8" t="s">
        <v>383</v>
      </c>
      <c r="K124" s="5" t="s">
        <v>383</v>
      </c>
      <c r="L124" s="5" t="s">
        <v>384</v>
      </c>
      <c r="M124" s="6" t="s">
        <v>384</v>
      </c>
      <c r="N124" s="11" t="s">
        <v>383</v>
      </c>
      <c r="O124" s="5" t="s">
        <v>383</v>
      </c>
      <c r="P124" s="5" t="s">
        <v>384</v>
      </c>
      <c r="Q124" s="12" t="s">
        <v>384</v>
      </c>
      <c r="R124" s="13">
        <f t="shared" si="19"/>
        <v>4</v>
      </c>
      <c r="S124" s="10">
        <f>IF(R123="","",SUM(R123:R125))</f>
        <v>18</v>
      </c>
      <c r="T124" s="8" t="str">
        <f t="shared" si="20"/>
        <v/>
      </c>
      <c r="U124" s="10">
        <f>IF(S124="","",RANK(S124,$S$4:$S$137))</f>
        <v>4</v>
      </c>
      <c r="V124" s="72"/>
      <c r="W124" s="10" t="str">
        <f>IF(U124&lt;9,"☆","")</f>
        <v>☆</v>
      </c>
      <c r="Y124" s="1" t="str">
        <f>D123</f>
        <v>石川</v>
      </c>
      <c r="Z124" s="39" t="str">
        <f>E123</f>
        <v>全石川Ｂ</v>
      </c>
      <c r="AA124" s="39" t="s">
        <v>505</v>
      </c>
      <c r="AB124" s="39" t="s">
        <v>190</v>
      </c>
      <c r="AC124" s="1" t="str">
        <f t="shared" si="13"/>
        <v>-</v>
      </c>
      <c r="AD124" s="1" t="str">
        <f t="shared" si="14"/>
        <v>-</v>
      </c>
      <c r="AE124" s="1">
        <f>U124+ROW()*0.001</f>
        <v>4.1239999999999997</v>
      </c>
      <c r="AG124" s="1">
        <v>122</v>
      </c>
      <c r="AJ124" s="130"/>
      <c r="AK124" s="1"/>
    </row>
    <row r="125" spans="2:37" ht="22.5" customHeight="1" x14ac:dyDescent="0.15">
      <c r="B125" s="106"/>
      <c r="C125" s="14"/>
      <c r="D125" s="308"/>
      <c r="E125" s="308"/>
      <c r="F125" s="103" t="str">
        <f>IF(立順表!F128="","",立順表!F128)</f>
        <v>中村　裕美</v>
      </c>
      <c r="G125" s="22" t="str">
        <f>IF(立順表!G128="","",立順表!G128)</f>
        <v>錬六</v>
      </c>
      <c r="H125" s="22" t="str">
        <f>IF(立順表!H128="","",立順表!H128)</f>
        <v>女</v>
      </c>
      <c r="I125" s="109" t="e">
        <f>IF(立順表!#REF!="","",立順表!#REF!)</f>
        <v>#REF!</v>
      </c>
      <c r="J125" s="27" t="s">
        <v>383</v>
      </c>
      <c r="K125" s="25" t="s">
        <v>383</v>
      </c>
      <c r="L125" s="25" t="s">
        <v>383</v>
      </c>
      <c r="M125" s="26" t="s">
        <v>383</v>
      </c>
      <c r="N125" s="15" t="s">
        <v>383</v>
      </c>
      <c r="O125" s="25" t="s">
        <v>383</v>
      </c>
      <c r="P125" s="25" t="s">
        <v>384</v>
      </c>
      <c r="Q125" s="16" t="s">
        <v>383</v>
      </c>
      <c r="R125" s="22">
        <f t="shared" si="19"/>
        <v>7</v>
      </c>
      <c r="S125" s="36"/>
      <c r="T125" s="27" t="str">
        <f t="shared" si="20"/>
        <v>☆</v>
      </c>
      <c r="U125" s="36"/>
      <c r="V125" s="73"/>
      <c r="W125" s="36"/>
      <c r="Y125" s="1" t="str">
        <f>D123</f>
        <v>石川</v>
      </c>
      <c r="Z125" s="39" t="str">
        <f>E123</f>
        <v>全石川Ｂ</v>
      </c>
      <c r="AA125" s="39" t="s">
        <v>506</v>
      </c>
      <c r="AB125" s="39" t="s">
        <v>162</v>
      </c>
      <c r="AC125" s="1" t="str">
        <f t="shared" si="13"/>
        <v>-</v>
      </c>
      <c r="AD125" s="1">
        <f t="shared" si="14"/>
        <v>125</v>
      </c>
      <c r="AG125" s="1">
        <v>123</v>
      </c>
      <c r="AJ125" s="130"/>
      <c r="AK125" s="1"/>
    </row>
    <row r="126" spans="2:37" ht="22.5" customHeight="1" x14ac:dyDescent="0.15">
      <c r="B126" s="106"/>
      <c r="C126" s="2"/>
      <c r="D126" s="306" t="str">
        <f>IF(立順表!D129="","",立順表!D129)</f>
        <v>富山</v>
      </c>
      <c r="E126" s="306" t="str">
        <f>IF(立順表!E129="","",立順表!E129)</f>
        <v>射水Ａ</v>
      </c>
      <c r="F126" s="101" t="str">
        <f>IF(立順表!F129="","",立順表!F129)</f>
        <v>矢野　陽子</v>
      </c>
      <c r="G126" s="9" t="str">
        <f>IF(立順表!G129="","",立順表!G129)</f>
        <v>五</v>
      </c>
      <c r="H126" s="9" t="str">
        <f>IF(立順表!H129="","",立順表!H129)</f>
        <v>女</v>
      </c>
      <c r="I126" s="107" t="e">
        <f>IF(立順表!#REF!="","",立順表!#REF!)</f>
        <v>#REF!</v>
      </c>
      <c r="J126" s="24" t="s">
        <v>384</v>
      </c>
      <c r="K126" s="7" t="s">
        <v>384</v>
      </c>
      <c r="L126" s="7" t="s">
        <v>383</v>
      </c>
      <c r="M126" s="23" t="s">
        <v>384</v>
      </c>
      <c r="N126" s="3" t="s">
        <v>383</v>
      </c>
      <c r="O126" s="7" t="s">
        <v>384</v>
      </c>
      <c r="P126" s="7" t="s">
        <v>384</v>
      </c>
      <c r="Q126" s="4" t="s">
        <v>383</v>
      </c>
      <c r="R126" s="9">
        <f t="shared" si="19"/>
        <v>3</v>
      </c>
      <c r="S126" s="10"/>
      <c r="T126" s="24" t="str">
        <f t="shared" si="20"/>
        <v/>
      </c>
      <c r="U126" s="34"/>
      <c r="V126" s="71"/>
      <c r="W126" s="34"/>
      <c r="Y126" s="1" t="str">
        <f>D126</f>
        <v>富山</v>
      </c>
      <c r="Z126" s="39" t="str">
        <f>E126</f>
        <v>射水Ａ</v>
      </c>
      <c r="AA126" s="39" t="s">
        <v>507</v>
      </c>
      <c r="AB126" s="39" t="s">
        <v>179</v>
      </c>
      <c r="AC126" s="1" t="str">
        <f t="shared" si="13"/>
        <v>-</v>
      </c>
      <c r="AD126" s="1" t="str">
        <f t="shared" si="14"/>
        <v>-</v>
      </c>
      <c r="AG126" s="1">
        <v>124</v>
      </c>
      <c r="AJ126" s="130"/>
      <c r="AK126" s="1"/>
    </row>
    <row r="127" spans="2:37" ht="22.5" customHeight="1" x14ac:dyDescent="0.15">
      <c r="B127" s="106"/>
      <c r="C127" s="33">
        <v>42</v>
      </c>
      <c r="D127" s="307"/>
      <c r="E127" s="307"/>
      <c r="F127" s="102" t="str">
        <f>IF(立順表!F130="","",立順表!F130)</f>
        <v>関口佳津子</v>
      </c>
      <c r="G127" s="13" t="str">
        <f>IF(立順表!G130="","",立順表!G130)</f>
        <v>四</v>
      </c>
      <c r="H127" s="13" t="str">
        <f>IF(立順表!H130="","",立順表!H130)</f>
        <v>女</v>
      </c>
      <c r="I127" s="108" t="e">
        <f>IF(立順表!#REF!="","",立順表!#REF!)</f>
        <v>#REF!</v>
      </c>
      <c r="J127" s="8" t="s">
        <v>384</v>
      </c>
      <c r="K127" s="5" t="s">
        <v>383</v>
      </c>
      <c r="L127" s="5" t="s">
        <v>384</v>
      </c>
      <c r="M127" s="6" t="s">
        <v>384</v>
      </c>
      <c r="N127" s="11" t="s">
        <v>384</v>
      </c>
      <c r="O127" s="5" t="s">
        <v>383</v>
      </c>
      <c r="P127" s="5" t="s">
        <v>384</v>
      </c>
      <c r="Q127" s="12" t="s">
        <v>383</v>
      </c>
      <c r="R127" s="13">
        <f t="shared" si="19"/>
        <v>3</v>
      </c>
      <c r="S127" s="10">
        <f>IF(R126="","",SUM(R126:R128))</f>
        <v>11</v>
      </c>
      <c r="T127" s="8" t="str">
        <f t="shared" si="20"/>
        <v/>
      </c>
      <c r="U127" s="10">
        <f>IF(S127="","",RANK(S127,$S$4:$S$137))</f>
        <v>25</v>
      </c>
      <c r="V127" s="72"/>
      <c r="W127" s="10" t="str">
        <f>IF(U127&lt;9,"☆","")</f>
        <v/>
      </c>
      <c r="Y127" s="1" t="str">
        <f>D126</f>
        <v>富山</v>
      </c>
      <c r="Z127" s="39" t="str">
        <f>E126</f>
        <v>射水Ａ</v>
      </c>
      <c r="AA127" s="39" t="s">
        <v>508</v>
      </c>
      <c r="AB127" s="39" t="s">
        <v>149</v>
      </c>
      <c r="AC127" s="1" t="str">
        <f t="shared" si="13"/>
        <v>-</v>
      </c>
      <c r="AD127" s="1" t="str">
        <f t="shared" si="14"/>
        <v>-</v>
      </c>
      <c r="AE127" s="1">
        <f>U127+ROW()*0.001</f>
        <v>25.126999999999999</v>
      </c>
      <c r="AG127" s="1">
        <v>125</v>
      </c>
      <c r="AJ127" s="130"/>
      <c r="AK127" s="1"/>
    </row>
    <row r="128" spans="2:37" ht="22.5" customHeight="1" x14ac:dyDescent="0.15">
      <c r="B128" s="105"/>
      <c r="C128" s="14"/>
      <c r="D128" s="308"/>
      <c r="E128" s="308"/>
      <c r="F128" s="103" t="str">
        <f>IF(立順表!F131="","",立順表!F131)</f>
        <v>野開　律子</v>
      </c>
      <c r="G128" s="22" t="str">
        <f>IF(立順表!G131="","",立順表!G131)</f>
        <v>五</v>
      </c>
      <c r="H128" s="22" t="str">
        <f>IF(立順表!H131="","",立順表!H131)</f>
        <v>女</v>
      </c>
      <c r="I128" s="109" t="e">
        <f>IF(立順表!#REF!="","",立順表!#REF!)</f>
        <v>#REF!</v>
      </c>
      <c r="J128" s="27" t="s">
        <v>383</v>
      </c>
      <c r="K128" s="25" t="s">
        <v>383</v>
      </c>
      <c r="L128" s="25" t="s">
        <v>384</v>
      </c>
      <c r="M128" s="26" t="s">
        <v>383</v>
      </c>
      <c r="N128" s="15" t="s">
        <v>384</v>
      </c>
      <c r="O128" s="25" t="s">
        <v>383</v>
      </c>
      <c r="P128" s="25" t="s">
        <v>384</v>
      </c>
      <c r="Q128" s="16" t="s">
        <v>383</v>
      </c>
      <c r="R128" s="22">
        <f t="shared" si="19"/>
        <v>5</v>
      </c>
      <c r="S128" s="36"/>
      <c r="T128" s="27" t="str">
        <f t="shared" si="20"/>
        <v/>
      </c>
      <c r="U128" s="36"/>
      <c r="V128" s="73"/>
      <c r="W128" s="36"/>
      <c r="Y128" s="1" t="str">
        <f>D126</f>
        <v>富山</v>
      </c>
      <c r="Z128" s="39" t="str">
        <f>E126</f>
        <v>射水Ａ</v>
      </c>
      <c r="AA128" s="39" t="s">
        <v>509</v>
      </c>
      <c r="AB128" s="39" t="s">
        <v>179</v>
      </c>
      <c r="AC128" s="1" t="str">
        <f t="shared" si="13"/>
        <v>-</v>
      </c>
      <c r="AD128" s="1" t="str">
        <f t="shared" si="14"/>
        <v>-</v>
      </c>
      <c r="AG128" s="1">
        <v>126</v>
      </c>
      <c r="AJ128" s="130"/>
      <c r="AK128" s="1"/>
    </row>
    <row r="129" spans="2:37" ht="22.5" customHeight="1" x14ac:dyDescent="0.15">
      <c r="B129" s="104"/>
      <c r="C129" s="2"/>
      <c r="D129" s="306" t="str">
        <f>IF(立順表!D132="","",立順表!D132)</f>
        <v>富山</v>
      </c>
      <c r="E129" s="306" t="str">
        <f>IF(立順表!E132="","",立順表!E132)</f>
        <v>富山Ｅ</v>
      </c>
      <c r="F129" s="101" t="str">
        <f>IF(立順表!F132="","",立順表!F132)</f>
        <v>澤田　正子</v>
      </c>
      <c r="G129" s="9" t="str">
        <f>IF(立順表!G132="","",立順表!G132)</f>
        <v>錬五</v>
      </c>
      <c r="H129" s="9" t="str">
        <f>IF(立順表!H132="","",立順表!H132)</f>
        <v>女</v>
      </c>
      <c r="I129" s="107" t="e">
        <f>IF(立順表!#REF!="","",立順表!#REF!)</f>
        <v>#REF!</v>
      </c>
      <c r="J129" s="24" t="s">
        <v>384</v>
      </c>
      <c r="K129" s="7" t="s">
        <v>383</v>
      </c>
      <c r="L129" s="7" t="s">
        <v>384</v>
      </c>
      <c r="M129" s="23" t="s">
        <v>384</v>
      </c>
      <c r="N129" s="3" t="s">
        <v>383</v>
      </c>
      <c r="O129" s="7" t="s">
        <v>384</v>
      </c>
      <c r="P129" s="7" t="s">
        <v>383</v>
      </c>
      <c r="Q129" s="4" t="s">
        <v>384</v>
      </c>
      <c r="R129" s="9">
        <f t="shared" si="19"/>
        <v>3</v>
      </c>
      <c r="S129" s="10"/>
      <c r="T129" s="24" t="str">
        <f t="shared" si="20"/>
        <v/>
      </c>
      <c r="U129" s="34"/>
      <c r="V129" s="71"/>
      <c r="W129" s="34"/>
      <c r="Y129" s="1" t="str">
        <f>D129</f>
        <v>富山</v>
      </c>
      <c r="Z129" s="39" t="str">
        <f>E129</f>
        <v>富山Ｅ</v>
      </c>
      <c r="AA129" s="39" t="s">
        <v>510</v>
      </c>
      <c r="AB129" s="39" t="s">
        <v>190</v>
      </c>
      <c r="AC129" s="1" t="str">
        <f t="shared" si="13"/>
        <v>-</v>
      </c>
      <c r="AD129" s="1" t="str">
        <f t="shared" si="14"/>
        <v>-</v>
      </c>
      <c r="AG129" s="1">
        <v>127</v>
      </c>
      <c r="AJ129" s="130"/>
      <c r="AK129" s="1"/>
    </row>
    <row r="130" spans="2:37" ht="22.5" customHeight="1" x14ac:dyDescent="0.15">
      <c r="B130" s="106"/>
      <c r="C130" s="33">
        <v>43</v>
      </c>
      <c r="D130" s="307"/>
      <c r="E130" s="307"/>
      <c r="F130" s="102" t="str">
        <f>IF(立順表!F133="","",立順表!F133)</f>
        <v>木倉　孝子</v>
      </c>
      <c r="G130" s="13" t="str">
        <f>IF(立順表!G133="","",立順表!G133)</f>
        <v>四</v>
      </c>
      <c r="H130" s="13" t="str">
        <f>IF(立順表!H133="","",立順表!H133)</f>
        <v>女</v>
      </c>
      <c r="I130" s="108" t="e">
        <f>IF(立順表!#REF!="","",立順表!#REF!)</f>
        <v>#REF!</v>
      </c>
      <c r="J130" s="8" t="s">
        <v>384</v>
      </c>
      <c r="K130" s="5" t="s">
        <v>383</v>
      </c>
      <c r="L130" s="5" t="s">
        <v>383</v>
      </c>
      <c r="M130" s="6" t="s">
        <v>383</v>
      </c>
      <c r="N130" s="11" t="s">
        <v>383</v>
      </c>
      <c r="O130" s="5" t="s">
        <v>384</v>
      </c>
      <c r="P130" s="5" t="s">
        <v>384</v>
      </c>
      <c r="Q130" s="12" t="s">
        <v>384</v>
      </c>
      <c r="R130" s="13">
        <f t="shared" si="19"/>
        <v>4</v>
      </c>
      <c r="S130" s="10">
        <f>IF(R129="","",SUM(R129:R131))</f>
        <v>9</v>
      </c>
      <c r="T130" s="8" t="str">
        <f t="shared" si="20"/>
        <v/>
      </c>
      <c r="U130" s="10">
        <f>IF(S130="","",RANK(S130,$S$4:$S$137))</f>
        <v>31</v>
      </c>
      <c r="V130" s="72"/>
      <c r="W130" s="10" t="str">
        <f>IF(U130&lt;9,"☆","")</f>
        <v/>
      </c>
      <c r="Y130" s="1" t="str">
        <f>D129</f>
        <v>富山</v>
      </c>
      <c r="Z130" s="39" t="str">
        <f>E129</f>
        <v>富山Ｅ</v>
      </c>
      <c r="AA130" s="39" t="s">
        <v>511</v>
      </c>
      <c r="AB130" s="39" t="s">
        <v>149</v>
      </c>
      <c r="AC130" s="1" t="str">
        <f t="shared" si="13"/>
        <v>-</v>
      </c>
      <c r="AD130" s="1" t="str">
        <f t="shared" si="14"/>
        <v>-</v>
      </c>
      <c r="AE130" s="1">
        <f>U130+ROW()*0.001</f>
        <v>31.13</v>
      </c>
      <c r="AG130" s="1">
        <v>128</v>
      </c>
      <c r="AJ130" s="130"/>
      <c r="AK130" s="1"/>
    </row>
    <row r="131" spans="2:37" ht="22.5" customHeight="1" x14ac:dyDescent="0.15">
      <c r="B131" s="106"/>
      <c r="C131" s="14"/>
      <c r="D131" s="308"/>
      <c r="E131" s="308"/>
      <c r="F131" s="103" t="str">
        <f>IF(立順表!F134="","",立順表!F134)</f>
        <v>永原　恭子</v>
      </c>
      <c r="G131" s="22" t="str">
        <f>IF(立順表!G134="","",立順表!G134)</f>
        <v>錬六</v>
      </c>
      <c r="H131" s="22" t="str">
        <f>IF(立順表!H134="","",立順表!H134)</f>
        <v>女</v>
      </c>
      <c r="I131" s="109" t="e">
        <f>IF(立順表!#REF!="","",立順表!#REF!)</f>
        <v>#REF!</v>
      </c>
      <c r="J131" s="27" t="s">
        <v>383</v>
      </c>
      <c r="K131" s="25" t="s">
        <v>384</v>
      </c>
      <c r="L131" s="25" t="s">
        <v>384</v>
      </c>
      <c r="M131" s="26" t="s">
        <v>384</v>
      </c>
      <c r="N131" s="15" t="s">
        <v>384</v>
      </c>
      <c r="O131" s="25" t="s">
        <v>384</v>
      </c>
      <c r="P131" s="25" t="s">
        <v>384</v>
      </c>
      <c r="Q131" s="16" t="s">
        <v>383</v>
      </c>
      <c r="R131" s="22">
        <f t="shared" si="19"/>
        <v>2</v>
      </c>
      <c r="S131" s="36"/>
      <c r="T131" s="27" t="str">
        <f t="shared" si="20"/>
        <v/>
      </c>
      <c r="U131" s="36"/>
      <c r="V131" s="73"/>
      <c r="W131" s="36"/>
      <c r="Y131" s="1" t="str">
        <f>D129</f>
        <v>富山</v>
      </c>
      <c r="Z131" s="39" t="str">
        <f>E129</f>
        <v>富山Ｅ</v>
      </c>
      <c r="AA131" s="39" t="s">
        <v>512</v>
      </c>
      <c r="AB131" s="39" t="s">
        <v>162</v>
      </c>
      <c r="AC131" s="1" t="str">
        <f t="shared" si="13"/>
        <v>-</v>
      </c>
      <c r="AD131" s="1" t="str">
        <f t="shared" si="14"/>
        <v>-</v>
      </c>
      <c r="AG131" s="1">
        <v>129</v>
      </c>
      <c r="AJ131" s="130"/>
      <c r="AK131" s="1"/>
    </row>
    <row r="132" spans="2:37" ht="22.5" customHeight="1" x14ac:dyDescent="0.15">
      <c r="B132" s="106"/>
      <c r="C132" s="2"/>
      <c r="D132" s="306" t="str">
        <f>IF(立順表!D135="","",立順表!D135)</f>
        <v>石川</v>
      </c>
      <c r="E132" s="306" t="str">
        <f>IF(立順表!E135="","",立順表!E135)</f>
        <v>全石川Ｇ</v>
      </c>
      <c r="F132" s="101" t="str">
        <f>IF(立順表!F135="","",立順表!F135)</f>
        <v>小林加奈子</v>
      </c>
      <c r="G132" s="9" t="str">
        <f>IF(立順表!G135="","",立順表!G135)</f>
        <v>五</v>
      </c>
      <c r="H132" s="9" t="str">
        <f>IF(立順表!H135="","",立順表!H135)</f>
        <v>女</v>
      </c>
      <c r="I132" s="107" t="e">
        <f>IF(立順表!#REF!="","",立順表!#REF!)</f>
        <v>#REF!</v>
      </c>
      <c r="J132" s="24" t="s">
        <v>384</v>
      </c>
      <c r="K132" s="7" t="s">
        <v>384</v>
      </c>
      <c r="L132" s="7" t="s">
        <v>384</v>
      </c>
      <c r="M132" s="23" t="s">
        <v>384</v>
      </c>
      <c r="N132" s="3" t="s">
        <v>384</v>
      </c>
      <c r="O132" s="7" t="s">
        <v>383</v>
      </c>
      <c r="P132" s="7" t="s">
        <v>383</v>
      </c>
      <c r="Q132" s="4" t="s">
        <v>383</v>
      </c>
      <c r="R132" s="9">
        <f t="shared" si="19"/>
        <v>3</v>
      </c>
      <c r="S132" s="10"/>
      <c r="T132" s="24" t="str">
        <f t="shared" si="20"/>
        <v/>
      </c>
      <c r="U132" s="34"/>
      <c r="V132" s="71"/>
      <c r="W132" s="34"/>
      <c r="Y132" s="1" t="str">
        <f>D132</f>
        <v>石川</v>
      </c>
      <c r="Z132" s="39" t="str">
        <f>E132</f>
        <v>全石川Ｇ</v>
      </c>
      <c r="AA132" s="39" t="s">
        <v>513</v>
      </c>
      <c r="AB132" s="39" t="s">
        <v>179</v>
      </c>
      <c r="AC132" s="1" t="str">
        <f t="shared" ref="AC132:AC137" si="21">IF(AND($H132="男",$T132="☆"),ROW(),"-")</f>
        <v>-</v>
      </c>
      <c r="AD132" s="1" t="str">
        <f t="shared" ref="AD132:AD137" si="22">IF(AND($H132="女",$T132="☆"),ROW(),"-")</f>
        <v>-</v>
      </c>
      <c r="AG132" s="1">
        <v>130</v>
      </c>
      <c r="AJ132" s="130"/>
      <c r="AK132" s="1"/>
    </row>
    <row r="133" spans="2:37" ht="22.5" customHeight="1" x14ac:dyDescent="0.15">
      <c r="B133" s="106">
        <v>15</v>
      </c>
      <c r="C133" s="33">
        <v>44</v>
      </c>
      <c r="D133" s="307"/>
      <c r="E133" s="307"/>
      <c r="F133" s="102" t="str">
        <f>IF(立順表!F136="","",立順表!F136)</f>
        <v>市森咲也香</v>
      </c>
      <c r="G133" s="13" t="str">
        <f>IF(立順表!G136="","",立順表!G136)</f>
        <v>弐</v>
      </c>
      <c r="H133" s="13" t="str">
        <f>IF(立順表!H136="","",立順表!H136)</f>
        <v>女</v>
      </c>
      <c r="I133" s="108" t="e">
        <f>IF(立順表!#REF!="","",立順表!#REF!)</f>
        <v>#REF!</v>
      </c>
      <c r="J133" s="8" t="s">
        <v>384</v>
      </c>
      <c r="K133" s="5" t="s">
        <v>384</v>
      </c>
      <c r="L133" s="5" t="s">
        <v>384</v>
      </c>
      <c r="M133" s="6" t="s">
        <v>384</v>
      </c>
      <c r="N133" s="11" t="s">
        <v>384</v>
      </c>
      <c r="O133" s="5" t="s">
        <v>383</v>
      </c>
      <c r="P133" s="5" t="s">
        <v>384</v>
      </c>
      <c r="Q133" s="12" t="s">
        <v>383</v>
      </c>
      <c r="R133" s="13">
        <f t="shared" si="19"/>
        <v>2</v>
      </c>
      <c r="S133" s="10">
        <f>IF(R132="","",SUM(R132:R134))</f>
        <v>8</v>
      </c>
      <c r="T133" s="8" t="str">
        <f t="shared" si="20"/>
        <v/>
      </c>
      <c r="U133" s="10">
        <f>IF(S133="","",RANK(S133,$S$4:$S$137))</f>
        <v>34</v>
      </c>
      <c r="V133" s="72"/>
      <c r="W133" s="10" t="str">
        <f>IF(U133&lt;9,"☆","")</f>
        <v/>
      </c>
      <c r="Y133" s="1" t="str">
        <f>D132</f>
        <v>石川</v>
      </c>
      <c r="Z133" s="39" t="str">
        <f>E132</f>
        <v>全石川Ｇ</v>
      </c>
      <c r="AA133" s="39" t="s">
        <v>514</v>
      </c>
      <c r="AB133" s="39" t="s">
        <v>145</v>
      </c>
      <c r="AC133" s="1" t="str">
        <f t="shared" si="21"/>
        <v>-</v>
      </c>
      <c r="AD133" s="1" t="str">
        <f t="shared" si="22"/>
        <v>-</v>
      </c>
      <c r="AE133" s="1">
        <f>U133+ROW()*0.001</f>
        <v>34.133000000000003</v>
      </c>
      <c r="AG133" s="1">
        <v>131</v>
      </c>
      <c r="AJ133" s="130"/>
      <c r="AK133" s="1"/>
    </row>
    <row r="134" spans="2:37" ht="22.5" customHeight="1" x14ac:dyDescent="0.15">
      <c r="B134" s="106"/>
      <c r="C134" s="14"/>
      <c r="D134" s="308"/>
      <c r="E134" s="308"/>
      <c r="F134" s="103" t="str">
        <f>IF(立順表!F137="","",立順表!F137)</f>
        <v>中島　充博</v>
      </c>
      <c r="G134" s="22" t="str">
        <f>IF(立順表!G137="","",立順表!G137)</f>
        <v>錬五</v>
      </c>
      <c r="H134" s="22" t="str">
        <f>IF(立順表!H137="","",立順表!H137)</f>
        <v>男</v>
      </c>
      <c r="I134" s="109" t="e">
        <f>IF(立順表!#REF!="","",立順表!#REF!)</f>
        <v>#REF!</v>
      </c>
      <c r="J134" s="27" t="s">
        <v>384</v>
      </c>
      <c r="K134" s="25" t="s">
        <v>384</v>
      </c>
      <c r="L134" s="25" t="s">
        <v>384</v>
      </c>
      <c r="M134" s="26" t="s">
        <v>383</v>
      </c>
      <c r="N134" s="15" t="s">
        <v>383</v>
      </c>
      <c r="O134" s="25" t="s">
        <v>384</v>
      </c>
      <c r="P134" s="25" t="s">
        <v>384</v>
      </c>
      <c r="Q134" s="16" t="s">
        <v>383</v>
      </c>
      <c r="R134" s="22">
        <f t="shared" si="19"/>
        <v>3</v>
      </c>
      <c r="S134" s="36"/>
      <c r="T134" s="27" t="str">
        <f t="shared" si="20"/>
        <v/>
      </c>
      <c r="U134" s="36"/>
      <c r="V134" s="73"/>
      <c r="W134" s="36"/>
      <c r="Y134" s="1" t="str">
        <f>D132</f>
        <v>石川</v>
      </c>
      <c r="Z134" s="39" t="str">
        <f>E132</f>
        <v>全石川Ｇ</v>
      </c>
      <c r="AA134" s="39" t="s">
        <v>515</v>
      </c>
      <c r="AB134" s="39" t="s">
        <v>190</v>
      </c>
      <c r="AC134" s="1" t="str">
        <f t="shared" si="21"/>
        <v>-</v>
      </c>
      <c r="AD134" s="1" t="str">
        <f t="shared" si="22"/>
        <v>-</v>
      </c>
      <c r="AG134" s="1">
        <v>132</v>
      </c>
      <c r="AJ134" s="130"/>
      <c r="AK134" s="1"/>
    </row>
    <row r="135" spans="2:37" ht="22.5" customHeight="1" x14ac:dyDescent="0.15">
      <c r="B135" s="106"/>
      <c r="C135" s="2"/>
      <c r="D135" s="306" t="str">
        <f>IF(立順表!D138="","",立順表!D138)</f>
        <v>富山</v>
      </c>
      <c r="E135" s="306" t="str">
        <f>IF(立順表!E138="","",立順表!E138)</f>
        <v>全富山Ｃ</v>
      </c>
      <c r="F135" s="101" t="str">
        <f>IF(立順表!F138="","",立順表!F138)</f>
        <v>出貝　　求</v>
      </c>
      <c r="G135" s="9" t="str">
        <f>IF(立順表!G138="","",立順表!G138)</f>
        <v>参</v>
      </c>
      <c r="H135" s="9" t="str">
        <f>IF(立順表!H138="","",立順表!H138)</f>
        <v>男</v>
      </c>
      <c r="I135" s="107" t="e">
        <f>IF(立順表!#REF!="","",立順表!#REF!)</f>
        <v>#REF!</v>
      </c>
      <c r="J135" s="24" t="s">
        <v>384</v>
      </c>
      <c r="K135" s="7" t="s">
        <v>384</v>
      </c>
      <c r="L135" s="7" t="s">
        <v>384</v>
      </c>
      <c r="M135" s="23" t="s">
        <v>384</v>
      </c>
      <c r="N135" s="3" t="s">
        <v>384</v>
      </c>
      <c r="O135" s="7" t="s">
        <v>384</v>
      </c>
      <c r="P135" s="7" t="s">
        <v>384</v>
      </c>
      <c r="Q135" s="4" t="s">
        <v>384</v>
      </c>
      <c r="R135" s="9">
        <f t="shared" si="19"/>
        <v>0</v>
      </c>
      <c r="S135" s="10"/>
      <c r="T135" s="24" t="str">
        <f t="shared" si="20"/>
        <v/>
      </c>
      <c r="U135" s="34"/>
      <c r="V135" s="71"/>
      <c r="W135" s="34"/>
      <c r="Y135" s="1" t="str">
        <f>D135</f>
        <v>富山</v>
      </c>
      <c r="Z135" s="39" t="str">
        <f>E135</f>
        <v>全富山Ｃ</v>
      </c>
      <c r="AA135" s="39" t="s">
        <v>516</v>
      </c>
      <c r="AB135" s="39" t="s">
        <v>160</v>
      </c>
      <c r="AC135" s="1" t="str">
        <f t="shared" si="21"/>
        <v>-</v>
      </c>
      <c r="AD135" s="1" t="str">
        <f t="shared" si="22"/>
        <v>-</v>
      </c>
      <c r="AG135" s="1">
        <v>133</v>
      </c>
      <c r="AJ135" s="130"/>
      <c r="AK135" s="1"/>
    </row>
    <row r="136" spans="2:37" ht="22.5" customHeight="1" x14ac:dyDescent="0.15">
      <c r="B136" s="106"/>
      <c r="C136" s="33">
        <v>45</v>
      </c>
      <c r="D136" s="307"/>
      <c r="E136" s="307"/>
      <c r="F136" s="102" t="str">
        <f>IF(立順表!F139="","",立順表!F139)</f>
        <v/>
      </c>
      <c r="G136" s="13" t="str">
        <f>IF(立順表!G139="","",立順表!G139)</f>
        <v/>
      </c>
      <c r="H136" s="13" t="str">
        <f>IF(立順表!H139="","",立順表!H139)</f>
        <v/>
      </c>
      <c r="I136" s="108" t="e">
        <f>IF(立順表!#REF!="","",立順表!#REF!)</f>
        <v>#REF!</v>
      </c>
      <c r="J136" s="8"/>
      <c r="K136" s="5"/>
      <c r="L136" s="5"/>
      <c r="M136" s="6"/>
      <c r="N136" s="11"/>
      <c r="O136" s="5"/>
      <c r="P136" s="5"/>
      <c r="Q136" s="12"/>
      <c r="R136" s="13">
        <v>0</v>
      </c>
      <c r="S136" s="10">
        <f>IF(R135="","",SUM(R135:R137))</f>
        <v>4</v>
      </c>
      <c r="T136" s="8" t="str">
        <f t="shared" si="20"/>
        <v/>
      </c>
      <c r="U136" s="10">
        <f>IF(S136="","",RANK(S136,$S$4:$S$137))</f>
        <v>43</v>
      </c>
      <c r="V136" s="72"/>
      <c r="W136" s="10" t="str">
        <f>IF(U136&lt;9,"☆","")</f>
        <v/>
      </c>
      <c r="Y136" s="1" t="str">
        <f>D135</f>
        <v>富山</v>
      </c>
      <c r="Z136" s="39" t="str">
        <f>E135</f>
        <v>全富山Ｃ</v>
      </c>
      <c r="AA136" s="39" t="s">
        <v>477</v>
      </c>
      <c r="AB136" s="39" t="s">
        <v>477</v>
      </c>
      <c r="AC136" s="1" t="str">
        <f t="shared" si="21"/>
        <v>-</v>
      </c>
      <c r="AD136" s="1" t="str">
        <f t="shared" si="22"/>
        <v>-</v>
      </c>
      <c r="AE136" s="1">
        <f>U136+ROW()*0.001</f>
        <v>43.136000000000003</v>
      </c>
      <c r="AG136" s="1">
        <v>134</v>
      </c>
      <c r="AJ136" s="130"/>
      <c r="AK136" s="1"/>
    </row>
    <row r="137" spans="2:37" ht="22.5" customHeight="1" x14ac:dyDescent="0.15">
      <c r="B137" s="105"/>
      <c r="C137" s="14"/>
      <c r="D137" s="308"/>
      <c r="E137" s="308"/>
      <c r="F137" s="103" t="str">
        <f>IF(立順表!F140="","",立順表!F140)</f>
        <v>羽柴　祐浩</v>
      </c>
      <c r="G137" s="22" t="str">
        <f>IF(立順表!G140="","",立順表!G140)</f>
        <v>錬六</v>
      </c>
      <c r="H137" s="22" t="str">
        <f>IF(立順表!H140="","",立順表!H140)</f>
        <v>男</v>
      </c>
      <c r="I137" s="109" t="e">
        <f>IF(立順表!#REF!="","",立順表!#REF!)</f>
        <v>#REF!</v>
      </c>
      <c r="J137" s="27" t="s">
        <v>383</v>
      </c>
      <c r="K137" s="25" t="s">
        <v>384</v>
      </c>
      <c r="L137" s="25" t="s">
        <v>383</v>
      </c>
      <c r="M137" s="26" t="s">
        <v>383</v>
      </c>
      <c r="N137" s="15" t="s">
        <v>383</v>
      </c>
      <c r="O137" s="25" t="s">
        <v>384</v>
      </c>
      <c r="P137" s="25" t="s">
        <v>384</v>
      </c>
      <c r="Q137" s="16" t="s">
        <v>384</v>
      </c>
      <c r="R137" s="22">
        <f t="shared" si="19"/>
        <v>4</v>
      </c>
      <c r="S137" s="36"/>
      <c r="T137" s="27" t="str">
        <f t="shared" si="20"/>
        <v/>
      </c>
      <c r="U137" s="36"/>
      <c r="V137" s="73"/>
      <c r="W137" s="36"/>
      <c r="Y137" s="1" t="str">
        <f>D135</f>
        <v>富山</v>
      </c>
      <c r="Z137" s="39" t="str">
        <f>E135</f>
        <v>全富山Ｃ</v>
      </c>
      <c r="AA137" s="39" t="s">
        <v>517</v>
      </c>
      <c r="AB137" s="39" t="s">
        <v>162</v>
      </c>
      <c r="AC137" s="1" t="str">
        <f t="shared" si="21"/>
        <v>-</v>
      </c>
      <c r="AD137" s="1" t="str">
        <f t="shared" si="22"/>
        <v>-</v>
      </c>
      <c r="AG137" s="1">
        <v>135</v>
      </c>
      <c r="AJ137" s="130"/>
      <c r="AK137" s="1"/>
    </row>
  </sheetData>
  <autoFilter ref="AC2:AD137" xr:uid="{00000000-0009-0000-0000-000005000000}"/>
  <mergeCells count="94">
    <mergeCell ref="D132:D134"/>
    <mergeCell ref="E132:E134"/>
    <mergeCell ref="D135:D137"/>
    <mergeCell ref="E135:E137"/>
    <mergeCell ref="D123:D125"/>
    <mergeCell ref="E123:E125"/>
    <mergeCell ref="D126:D128"/>
    <mergeCell ref="E126:E128"/>
    <mergeCell ref="D129:D131"/>
    <mergeCell ref="E129:E131"/>
    <mergeCell ref="D117:D119"/>
    <mergeCell ref="E117:E119"/>
    <mergeCell ref="D120:D122"/>
    <mergeCell ref="E120:E122"/>
    <mergeCell ref="D111:D113"/>
    <mergeCell ref="E111:E113"/>
    <mergeCell ref="E108:E110"/>
    <mergeCell ref="D108:D110"/>
    <mergeCell ref="E105:E107"/>
    <mergeCell ref="D105:D107"/>
    <mergeCell ref="D114:D116"/>
    <mergeCell ref="E114:E116"/>
    <mergeCell ref="E45:E47"/>
    <mergeCell ref="D102:D104"/>
    <mergeCell ref="E102:E104"/>
    <mergeCell ref="E90:E92"/>
    <mergeCell ref="E93:E95"/>
    <mergeCell ref="E96:E98"/>
    <mergeCell ref="E99:E101"/>
    <mergeCell ref="E60:E62"/>
    <mergeCell ref="E87:E89"/>
    <mergeCell ref="E54:E56"/>
    <mergeCell ref="E75:E77"/>
    <mergeCell ref="E78:E80"/>
    <mergeCell ref="E81:E83"/>
    <mergeCell ref="E63:E65"/>
    <mergeCell ref="E66:E68"/>
    <mergeCell ref="E57:E59"/>
    <mergeCell ref="E48:E50"/>
    <mergeCell ref="E51:E53"/>
    <mergeCell ref="D96:D98"/>
    <mergeCell ref="D99:D101"/>
    <mergeCell ref="D90:D92"/>
    <mergeCell ref="D72:D74"/>
    <mergeCell ref="D54:D56"/>
    <mergeCell ref="E69:E71"/>
    <mergeCell ref="D75:D77"/>
    <mergeCell ref="D93:D95"/>
    <mergeCell ref="E72:E74"/>
    <mergeCell ref="E84:E86"/>
    <mergeCell ref="D87:D89"/>
    <mergeCell ref="D78:D80"/>
    <mergeCell ref="D81:D83"/>
    <mergeCell ref="D84:D86"/>
    <mergeCell ref="D15:D17"/>
    <mergeCell ref="D18:D20"/>
    <mergeCell ref="D21:D23"/>
    <mergeCell ref="D24:D26"/>
    <mergeCell ref="D60:D62"/>
    <mergeCell ref="E15:E17"/>
    <mergeCell ref="E18:E20"/>
    <mergeCell ref="E39:E41"/>
    <mergeCell ref="E42:E44"/>
    <mergeCell ref="E21:E23"/>
    <mergeCell ref="E24:E26"/>
    <mergeCell ref="E27:E29"/>
    <mergeCell ref="E30:E32"/>
    <mergeCell ref="E33:E35"/>
    <mergeCell ref="E36:E38"/>
    <mergeCell ref="D12:D14"/>
    <mergeCell ref="E3:E5"/>
    <mergeCell ref="E6:E8"/>
    <mergeCell ref="E9:E11"/>
    <mergeCell ref="E12:E14"/>
    <mergeCell ref="J1:M1"/>
    <mergeCell ref="N1:Q1"/>
    <mergeCell ref="D3:D5"/>
    <mergeCell ref="D6:D8"/>
    <mergeCell ref="D9:D11"/>
    <mergeCell ref="G1:G2"/>
    <mergeCell ref="F1:F2"/>
    <mergeCell ref="D66:D68"/>
    <mergeCell ref="D69:D71"/>
    <mergeCell ref="D27:D29"/>
    <mergeCell ref="D30:D32"/>
    <mergeCell ref="D45:D47"/>
    <mergeCell ref="D33:D35"/>
    <mergeCell ref="D36:D38"/>
    <mergeCell ref="D39:D41"/>
    <mergeCell ref="D42:D44"/>
    <mergeCell ref="D57:D59"/>
    <mergeCell ref="D48:D50"/>
    <mergeCell ref="D51:D53"/>
    <mergeCell ref="D63:D65"/>
  </mergeCells>
  <phoneticPr fontId="11"/>
  <conditionalFormatting sqref="U1:U1048576">
    <cfRule type="cellIs" dxfId="0" priority="14" stopIfTrue="1" operator="lessThan">
      <formula>9</formula>
    </cfRule>
  </conditionalFormatting>
  <dataValidations count="1">
    <dataValidation type="list" allowBlank="1" showInputMessage="1" showErrorMessage="1" sqref="J3:Q137" xr:uid="{00000000-0002-0000-0500-000000000000}">
      <formula1>"○,×"</formula1>
    </dataValidation>
  </dataValidations>
  <printOptions horizontalCentered="1"/>
  <pageMargins left="0.35433070866141736" right="0.19685039370078741" top="0.86614173228346458" bottom="0.35433070866141736" header="0.31496062992125984" footer="0.23622047244094491"/>
  <pageSetup paperSize="9" scale="91" firstPageNumber="4294963191" orientation="portrait" verticalDpi="300" r:id="rId1"/>
  <headerFooter alignWithMargins="0">
    <oddHeader>&amp;C&amp;"ＭＳ Ｐ明朝,太字"&amp;12第62回　北陸三県弓道選手権大会　予選&amp;R
&amp;D</oddHeader>
  </headerFooter>
  <rowBreaks count="2" manualBreakCount="2">
    <brk id="38" max="16383" man="1"/>
    <brk id="74"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33"/>
  </sheetPr>
  <dimension ref="B1:Q27"/>
  <sheetViews>
    <sheetView workbookViewId="0">
      <selection activeCell="S7" sqref="S7"/>
    </sheetView>
  </sheetViews>
  <sheetFormatPr defaultColWidth="9" defaultRowHeight="16.5" customHeight="1" x14ac:dyDescent="0.15"/>
  <cols>
    <col min="1" max="1" width="2.5" style="1" customWidth="1"/>
    <col min="2" max="2" width="4.5" style="1" customWidth="1"/>
    <col min="3" max="3" width="4.125" style="1" customWidth="1"/>
    <col min="4" max="4" width="8.875" style="39" customWidth="1"/>
    <col min="5" max="5" width="12.125" style="1" customWidth="1"/>
    <col min="6" max="6" width="6" style="1" customWidth="1"/>
    <col min="7" max="8" width="4.375" style="1" customWidth="1"/>
    <col min="9" max="10" width="5.625" style="1" customWidth="1"/>
    <col min="11" max="16" width="4.375" style="1" customWidth="1"/>
    <col min="17" max="17" width="8.125" style="1" customWidth="1"/>
    <col min="18" max="18" width="9" style="1" bestFit="1"/>
    <col min="19" max="16384" width="9" style="1"/>
  </cols>
  <sheetData>
    <row r="1" spans="2:17" ht="12" customHeight="1" x14ac:dyDescent="0.15">
      <c r="B1" s="156"/>
      <c r="C1" s="156"/>
      <c r="D1" s="157"/>
      <c r="E1" s="157"/>
      <c r="F1" s="157"/>
      <c r="G1" s="157"/>
      <c r="H1" s="158"/>
      <c r="I1" s="157"/>
      <c r="J1" s="157"/>
      <c r="K1" s="157"/>
      <c r="L1" s="157"/>
      <c r="M1" s="157"/>
      <c r="N1" s="157"/>
      <c r="O1" s="157"/>
      <c r="P1" s="314"/>
      <c r="Q1" s="314"/>
    </row>
    <row r="2" spans="2:17" ht="27" customHeight="1" x14ac:dyDescent="0.15">
      <c r="B2" s="2" t="s">
        <v>123</v>
      </c>
      <c r="C2" s="155" t="s">
        <v>124</v>
      </c>
      <c r="D2" s="37" t="s">
        <v>125</v>
      </c>
      <c r="E2" s="323" t="s">
        <v>126</v>
      </c>
      <c r="F2" s="312" t="s">
        <v>127</v>
      </c>
      <c r="G2" s="315" t="s">
        <v>518</v>
      </c>
      <c r="H2" s="316"/>
      <c r="I2" s="34" t="s">
        <v>365</v>
      </c>
      <c r="J2" s="34" t="s">
        <v>366</v>
      </c>
      <c r="K2" s="317" t="s">
        <v>519</v>
      </c>
      <c r="L2" s="318"/>
      <c r="M2" s="318"/>
      <c r="N2" s="318"/>
      <c r="O2" s="318"/>
      <c r="P2" s="319"/>
      <c r="Q2" s="34" t="s">
        <v>366</v>
      </c>
    </row>
    <row r="3" spans="2:17" ht="27" customHeight="1" x14ac:dyDescent="0.15">
      <c r="B3" s="14" t="s">
        <v>129</v>
      </c>
      <c r="C3" s="42" t="s">
        <v>130</v>
      </c>
      <c r="D3" s="38" t="s">
        <v>131</v>
      </c>
      <c r="E3" s="324"/>
      <c r="F3" s="313"/>
      <c r="G3" s="27">
        <v>1</v>
      </c>
      <c r="H3" s="25">
        <v>2</v>
      </c>
      <c r="I3" s="36" t="s">
        <v>369</v>
      </c>
      <c r="J3" s="36" t="s">
        <v>369</v>
      </c>
      <c r="K3" s="92">
        <v>1</v>
      </c>
      <c r="L3" s="61">
        <v>2</v>
      </c>
      <c r="M3" s="61">
        <v>3</v>
      </c>
      <c r="N3" s="61">
        <v>4</v>
      </c>
      <c r="O3" s="61">
        <v>5</v>
      </c>
      <c r="P3" s="93">
        <v>6</v>
      </c>
      <c r="Q3" s="36" t="s">
        <v>380</v>
      </c>
    </row>
    <row r="4" spans="2:17" ht="27" customHeight="1" x14ac:dyDescent="0.15">
      <c r="B4" s="33"/>
      <c r="C4" s="298" t="s">
        <v>520</v>
      </c>
      <c r="D4" s="320" t="s">
        <v>521</v>
      </c>
      <c r="E4" s="118" t="s">
        <v>388</v>
      </c>
      <c r="F4" s="119" t="s">
        <v>145</v>
      </c>
      <c r="G4" s="32" t="s">
        <v>384</v>
      </c>
      <c r="H4" s="28" t="s">
        <v>383</v>
      </c>
      <c r="I4" s="35">
        <f>IF(G4="","",COUNTIF(G4:H4,"○"))</f>
        <v>1</v>
      </c>
      <c r="J4" s="10"/>
      <c r="K4" s="3"/>
      <c r="L4" s="24"/>
      <c r="M4" s="24"/>
      <c r="N4" s="7"/>
      <c r="O4" s="7"/>
      <c r="P4" s="4"/>
      <c r="Q4" s="34"/>
    </row>
    <row r="5" spans="2:17" ht="27" customHeight="1" x14ac:dyDescent="0.15">
      <c r="B5" s="33">
        <v>1</v>
      </c>
      <c r="C5" s="299"/>
      <c r="D5" s="321"/>
      <c r="E5" s="120" t="s">
        <v>389</v>
      </c>
      <c r="F5" s="121" t="s">
        <v>196</v>
      </c>
      <c r="G5" s="8" t="s">
        <v>384</v>
      </c>
      <c r="H5" s="5" t="s">
        <v>383</v>
      </c>
      <c r="I5" s="13">
        <f t="shared" ref="I5:I27" si="0">IF(G5="","",COUNTIF(G5:H5,"○"))</f>
        <v>1</v>
      </c>
      <c r="J5" s="10">
        <f>IF(I4="","",SUM(I4:I6))</f>
        <v>2</v>
      </c>
      <c r="K5" s="11"/>
      <c r="L5" s="8"/>
      <c r="M5" s="8"/>
      <c r="N5" s="5"/>
      <c r="O5" s="5"/>
      <c r="P5" s="12"/>
      <c r="Q5" s="10"/>
    </row>
    <row r="6" spans="2:17" ht="27" customHeight="1" x14ac:dyDescent="0.15">
      <c r="B6" s="14"/>
      <c r="C6" s="300"/>
      <c r="D6" s="322"/>
      <c r="E6" s="122" t="s">
        <v>390</v>
      </c>
      <c r="F6" s="123" t="s">
        <v>149</v>
      </c>
      <c r="G6" s="21" t="s">
        <v>384</v>
      </c>
      <c r="H6" s="17" t="s">
        <v>384</v>
      </c>
      <c r="I6" s="22">
        <f t="shared" si="0"/>
        <v>0</v>
      </c>
      <c r="J6" s="36"/>
      <c r="K6" s="19"/>
      <c r="L6" s="21"/>
      <c r="M6" s="21"/>
      <c r="N6" s="17"/>
      <c r="O6" s="17"/>
      <c r="P6" s="20"/>
      <c r="Q6" s="36"/>
    </row>
    <row r="7" spans="2:17" ht="27" customHeight="1" x14ac:dyDescent="0.15">
      <c r="B7" s="2"/>
      <c r="C7" s="298" t="s">
        <v>520</v>
      </c>
      <c r="D7" s="320" t="s">
        <v>522</v>
      </c>
      <c r="E7" s="118" t="s">
        <v>403</v>
      </c>
      <c r="F7" s="119" t="s">
        <v>149</v>
      </c>
      <c r="G7" s="24" t="s">
        <v>383</v>
      </c>
      <c r="H7" s="7" t="s">
        <v>383</v>
      </c>
      <c r="I7" s="9">
        <f t="shared" si="0"/>
        <v>2</v>
      </c>
      <c r="J7" s="10"/>
      <c r="K7" s="3" t="s">
        <v>383</v>
      </c>
      <c r="L7" s="24"/>
      <c r="M7" s="24"/>
      <c r="N7" s="7"/>
      <c r="O7" s="7"/>
      <c r="P7" s="4"/>
      <c r="Q7" s="34"/>
    </row>
    <row r="8" spans="2:17" ht="27" customHeight="1" x14ac:dyDescent="0.15">
      <c r="B8" s="33">
        <v>2</v>
      </c>
      <c r="C8" s="299"/>
      <c r="D8" s="321"/>
      <c r="E8" s="120" t="s">
        <v>404</v>
      </c>
      <c r="F8" s="121" t="s">
        <v>149</v>
      </c>
      <c r="G8" s="8" t="s">
        <v>383</v>
      </c>
      <c r="H8" s="5" t="s">
        <v>383</v>
      </c>
      <c r="I8" s="13">
        <f t="shared" si="0"/>
        <v>2</v>
      </c>
      <c r="J8" s="10">
        <f>IF(I7="","",SUM(I7:I9))</f>
        <v>6</v>
      </c>
      <c r="K8" s="11" t="s">
        <v>383</v>
      </c>
      <c r="L8" s="8"/>
      <c r="M8" s="8"/>
      <c r="N8" s="5"/>
      <c r="O8" s="5"/>
      <c r="P8" s="12"/>
      <c r="Q8" s="10">
        <v>1</v>
      </c>
    </row>
    <row r="9" spans="2:17" ht="27" customHeight="1" x14ac:dyDescent="0.15">
      <c r="B9" s="14"/>
      <c r="C9" s="300"/>
      <c r="D9" s="322"/>
      <c r="E9" s="122" t="s">
        <v>405</v>
      </c>
      <c r="F9" s="123" t="s">
        <v>179</v>
      </c>
      <c r="G9" s="27" t="s">
        <v>383</v>
      </c>
      <c r="H9" s="25" t="s">
        <v>383</v>
      </c>
      <c r="I9" s="22">
        <f t="shared" si="0"/>
        <v>2</v>
      </c>
      <c r="J9" s="36"/>
      <c r="K9" s="15" t="s">
        <v>383</v>
      </c>
      <c r="L9" s="27"/>
      <c r="M9" s="27"/>
      <c r="N9" s="25"/>
      <c r="O9" s="25"/>
      <c r="P9" s="16"/>
      <c r="Q9" s="36"/>
    </row>
    <row r="10" spans="2:17" ht="27" customHeight="1" x14ac:dyDescent="0.15">
      <c r="B10" s="2"/>
      <c r="C10" s="298" t="s">
        <v>523</v>
      </c>
      <c r="D10" s="320" t="s">
        <v>524</v>
      </c>
      <c r="E10" s="118" t="s">
        <v>430</v>
      </c>
      <c r="F10" s="119" t="s">
        <v>145</v>
      </c>
      <c r="G10" s="32" t="s">
        <v>384</v>
      </c>
      <c r="H10" s="28" t="s">
        <v>383</v>
      </c>
      <c r="I10" s="9">
        <f t="shared" si="0"/>
        <v>1</v>
      </c>
      <c r="J10" s="10"/>
      <c r="K10" s="30" t="s">
        <v>384</v>
      </c>
      <c r="L10" s="32" t="s">
        <v>383</v>
      </c>
      <c r="M10" s="32"/>
      <c r="N10" s="28"/>
      <c r="O10" s="28"/>
      <c r="P10" s="31"/>
      <c r="Q10" s="34"/>
    </row>
    <row r="11" spans="2:17" ht="27" customHeight="1" x14ac:dyDescent="0.15">
      <c r="B11" s="33">
        <v>3</v>
      </c>
      <c r="C11" s="299"/>
      <c r="D11" s="321"/>
      <c r="E11" s="120" t="s">
        <v>431</v>
      </c>
      <c r="F11" s="121" t="s">
        <v>160</v>
      </c>
      <c r="G11" s="8" t="s">
        <v>383</v>
      </c>
      <c r="H11" s="5" t="s">
        <v>383</v>
      </c>
      <c r="I11" s="13">
        <f t="shared" si="0"/>
        <v>2</v>
      </c>
      <c r="J11" s="10">
        <f>IF(I10="","",SUM(I10:I12))</f>
        <v>4</v>
      </c>
      <c r="K11" s="11" t="s">
        <v>383</v>
      </c>
      <c r="L11" s="8" t="s">
        <v>384</v>
      </c>
      <c r="M11" s="8"/>
      <c r="N11" s="5"/>
      <c r="O11" s="5"/>
      <c r="P11" s="12"/>
      <c r="Q11" s="10"/>
    </row>
    <row r="12" spans="2:17" ht="27" customHeight="1" x14ac:dyDescent="0.15">
      <c r="B12" s="14"/>
      <c r="C12" s="300"/>
      <c r="D12" s="322"/>
      <c r="E12" s="122" t="s">
        <v>432</v>
      </c>
      <c r="F12" s="123" t="s">
        <v>149</v>
      </c>
      <c r="G12" s="21" t="s">
        <v>384</v>
      </c>
      <c r="H12" s="17" t="s">
        <v>383</v>
      </c>
      <c r="I12" s="22">
        <f t="shared" si="0"/>
        <v>1</v>
      </c>
      <c r="J12" s="36"/>
      <c r="K12" s="19" t="s">
        <v>383</v>
      </c>
      <c r="L12" s="21" t="s">
        <v>383</v>
      </c>
      <c r="M12" s="21"/>
      <c r="N12" s="17"/>
      <c r="O12" s="17"/>
      <c r="P12" s="20"/>
      <c r="Q12" s="36"/>
    </row>
    <row r="13" spans="2:17" ht="27" customHeight="1" x14ac:dyDescent="0.15">
      <c r="B13" s="2"/>
      <c r="C13" s="298" t="s">
        <v>525</v>
      </c>
      <c r="D13" s="320" t="s">
        <v>250</v>
      </c>
      <c r="E13" s="118" t="s">
        <v>448</v>
      </c>
      <c r="F13" s="119" t="s">
        <v>252</v>
      </c>
      <c r="G13" s="24" t="s">
        <v>383</v>
      </c>
      <c r="H13" s="7" t="s">
        <v>383</v>
      </c>
      <c r="I13" s="9">
        <f t="shared" si="0"/>
        <v>2</v>
      </c>
      <c r="J13" s="10"/>
      <c r="K13" s="3" t="s">
        <v>383</v>
      </c>
      <c r="L13" s="24"/>
      <c r="M13" s="24"/>
      <c r="N13" s="7"/>
      <c r="O13" s="7"/>
      <c r="P13" s="4"/>
      <c r="Q13" s="34"/>
    </row>
    <row r="14" spans="2:17" ht="27" customHeight="1" x14ac:dyDescent="0.15">
      <c r="B14" s="33">
        <v>4</v>
      </c>
      <c r="C14" s="299"/>
      <c r="D14" s="321"/>
      <c r="E14" s="120" t="s">
        <v>449</v>
      </c>
      <c r="F14" s="121" t="s">
        <v>190</v>
      </c>
      <c r="G14" s="8" t="s">
        <v>383</v>
      </c>
      <c r="H14" s="5" t="s">
        <v>383</v>
      </c>
      <c r="I14" s="13">
        <f t="shared" si="0"/>
        <v>2</v>
      </c>
      <c r="J14" s="10">
        <f>IF(I13="","",SUM(I13:I15))</f>
        <v>6</v>
      </c>
      <c r="K14" s="11" t="s">
        <v>383</v>
      </c>
      <c r="L14" s="8"/>
      <c r="M14" s="8"/>
      <c r="N14" s="5"/>
      <c r="O14" s="5"/>
      <c r="P14" s="12"/>
      <c r="Q14" s="10">
        <v>2</v>
      </c>
    </row>
    <row r="15" spans="2:17" ht="27" customHeight="1" x14ac:dyDescent="0.15">
      <c r="B15" s="14"/>
      <c r="C15" s="300"/>
      <c r="D15" s="322"/>
      <c r="E15" s="122" t="s">
        <v>450</v>
      </c>
      <c r="F15" s="123" t="s">
        <v>252</v>
      </c>
      <c r="G15" s="27" t="s">
        <v>383</v>
      </c>
      <c r="H15" s="25" t="s">
        <v>383</v>
      </c>
      <c r="I15" s="22">
        <f t="shared" si="0"/>
        <v>2</v>
      </c>
      <c r="J15" s="36"/>
      <c r="K15" s="15" t="s">
        <v>384</v>
      </c>
      <c r="L15" s="27"/>
      <c r="M15" s="27"/>
      <c r="N15" s="25"/>
      <c r="O15" s="25"/>
      <c r="P15" s="16"/>
      <c r="Q15" s="36"/>
    </row>
    <row r="16" spans="2:17" ht="27" customHeight="1" x14ac:dyDescent="0.15">
      <c r="B16" s="2"/>
      <c r="C16" s="298" t="s">
        <v>523</v>
      </c>
      <c r="D16" s="320" t="s">
        <v>526</v>
      </c>
      <c r="E16" s="118" t="s">
        <v>454</v>
      </c>
      <c r="F16" s="119" t="s">
        <v>145</v>
      </c>
      <c r="G16" s="32" t="s">
        <v>384</v>
      </c>
      <c r="H16" s="28" t="s">
        <v>383</v>
      </c>
      <c r="I16" s="9">
        <f t="shared" si="0"/>
        <v>1</v>
      </c>
      <c r="J16" s="10"/>
      <c r="K16" s="30" t="s">
        <v>383</v>
      </c>
      <c r="L16" s="32" t="s">
        <v>383</v>
      </c>
      <c r="M16" s="32"/>
      <c r="N16" s="28"/>
      <c r="O16" s="28"/>
      <c r="P16" s="89"/>
      <c r="Q16" s="34"/>
    </row>
    <row r="17" spans="2:17" ht="27" customHeight="1" x14ac:dyDescent="0.15">
      <c r="B17" s="33">
        <v>5</v>
      </c>
      <c r="C17" s="299"/>
      <c r="D17" s="321"/>
      <c r="E17" s="120" t="s">
        <v>455</v>
      </c>
      <c r="F17" s="121" t="s">
        <v>160</v>
      </c>
      <c r="G17" s="8" t="s">
        <v>383</v>
      </c>
      <c r="H17" s="5" t="s">
        <v>383</v>
      </c>
      <c r="I17" s="13">
        <f t="shared" si="0"/>
        <v>2</v>
      </c>
      <c r="J17" s="10">
        <f>IF(I16="","",SUM(I16:I18))</f>
        <v>4</v>
      </c>
      <c r="K17" s="11" t="s">
        <v>383</v>
      </c>
      <c r="L17" s="8" t="s">
        <v>383</v>
      </c>
      <c r="M17" s="8"/>
      <c r="N17" s="5"/>
      <c r="O17" s="5"/>
      <c r="P17" s="87"/>
      <c r="Q17" s="10">
        <v>3</v>
      </c>
    </row>
    <row r="18" spans="2:17" ht="27" customHeight="1" x14ac:dyDescent="0.15">
      <c r="B18" s="14"/>
      <c r="C18" s="300"/>
      <c r="D18" s="322"/>
      <c r="E18" s="122" t="s">
        <v>456</v>
      </c>
      <c r="F18" s="123" t="s">
        <v>145</v>
      </c>
      <c r="G18" s="21" t="s">
        <v>383</v>
      </c>
      <c r="H18" s="17" t="s">
        <v>384</v>
      </c>
      <c r="I18" s="22">
        <f t="shared" si="0"/>
        <v>1</v>
      </c>
      <c r="J18" s="36"/>
      <c r="K18" s="19" t="s">
        <v>384</v>
      </c>
      <c r="L18" s="21" t="s">
        <v>383</v>
      </c>
      <c r="M18" s="21"/>
      <c r="N18" s="17"/>
      <c r="O18" s="17"/>
      <c r="P18" s="90"/>
      <c r="Q18" s="36"/>
    </row>
    <row r="19" spans="2:17" ht="27" customHeight="1" x14ac:dyDescent="0.15">
      <c r="B19" s="2"/>
      <c r="C19" s="298" t="s">
        <v>525</v>
      </c>
      <c r="D19" s="320" t="s">
        <v>308</v>
      </c>
      <c r="E19" s="118" t="s">
        <v>487</v>
      </c>
      <c r="F19" s="119" t="s">
        <v>179</v>
      </c>
      <c r="G19" s="24" t="s">
        <v>383</v>
      </c>
      <c r="H19" s="7" t="s">
        <v>383</v>
      </c>
      <c r="I19" s="9">
        <f t="shared" si="0"/>
        <v>2</v>
      </c>
      <c r="J19" s="10"/>
      <c r="K19" s="3"/>
      <c r="L19" s="24"/>
      <c r="M19" s="24"/>
      <c r="N19" s="7"/>
      <c r="O19" s="7"/>
      <c r="P19" s="86"/>
      <c r="Q19" s="34"/>
    </row>
    <row r="20" spans="2:17" ht="27" customHeight="1" x14ac:dyDescent="0.15">
      <c r="B20" s="33">
        <v>6</v>
      </c>
      <c r="C20" s="299"/>
      <c r="D20" s="321"/>
      <c r="E20" s="120" t="s">
        <v>488</v>
      </c>
      <c r="F20" s="121" t="s">
        <v>160</v>
      </c>
      <c r="G20" s="8" t="s">
        <v>383</v>
      </c>
      <c r="H20" s="5" t="s">
        <v>384</v>
      </c>
      <c r="I20" s="13">
        <f t="shared" si="0"/>
        <v>1</v>
      </c>
      <c r="J20" s="10">
        <f>IF(I19="","",SUM(I19:I21))</f>
        <v>3</v>
      </c>
      <c r="K20" s="11"/>
      <c r="L20" s="8"/>
      <c r="M20" s="8"/>
      <c r="N20" s="5"/>
      <c r="O20" s="5"/>
      <c r="P20" s="87"/>
      <c r="Q20" s="10"/>
    </row>
    <row r="21" spans="2:17" ht="27" customHeight="1" x14ac:dyDescent="0.15">
      <c r="B21" s="14"/>
      <c r="C21" s="300"/>
      <c r="D21" s="322"/>
      <c r="E21" s="122" t="s">
        <v>489</v>
      </c>
      <c r="F21" s="123" t="s">
        <v>190</v>
      </c>
      <c r="G21" s="27" t="s">
        <v>384</v>
      </c>
      <c r="H21" s="25" t="s">
        <v>384</v>
      </c>
      <c r="I21" s="22">
        <f t="shared" si="0"/>
        <v>0</v>
      </c>
      <c r="J21" s="36"/>
      <c r="K21" s="15"/>
      <c r="L21" s="27"/>
      <c r="M21" s="27"/>
      <c r="N21" s="25"/>
      <c r="O21" s="25"/>
      <c r="P21" s="88"/>
      <c r="Q21" s="36"/>
    </row>
    <row r="22" spans="2:17" ht="27" customHeight="1" x14ac:dyDescent="0.15">
      <c r="B22" s="2"/>
      <c r="C22" s="298" t="s">
        <v>525</v>
      </c>
      <c r="D22" s="320" t="s">
        <v>527</v>
      </c>
      <c r="E22" s="118" t="s">
        <v>493</v>
      </c>
      <c r="F22" s="119" t="s">
        <v>162</v>
      </c>
      <c r="G22" s="32" t="s">
        <v>384</v>
      </c>
      <c r="H22" s="28" t="s">
        <v>383</v>
      </c>
      <c r="I22" s="9">
        <f t="shared" si="0"/>
        <v>1</v>
      </c>
      <c r="J22" s="10"/>
      <c r="K22" s="30"/>
      <c r="L22" s="32"/>
      <c r="M22" s="32"/>
      <c r="N22" s="28"/>
      <c r="O22" s="28"/>
      <c r="P22" s="89"/>
      <c r="Q22" s="34"/>
    </row>
    <row r="23" spans="2:17" ht="27" customHeight="1" x14ac:dyDescent="0.15">
      <c r="B23" s="33">
        <v>7</v>
      </c>
      <c r="C23" s="299"/>
      <c r="D23" s="321"/>
      <c r="E23" s="120" t="s">
        <v>494</v>
      </c>
      <c r="F23" s="121" t="s">
        <v>162</v>
      </c>
      <c r="G23" s="8" t="s">
        <v>383</v>
      </c>
      <c r="H23" s="5" t="s">
        <v>383</v>
      </c>
      <c r="I23" s="13">
        <f t="shared" si="0"/>
        <v>2</v>
      </c>
      <c r="J23" s="10">
        <f>IF(I22="","",SUM(I22:I24))</f>
        <v>3</v>
      </c>
      <c r="K23" s="11"/>
      <c r="L23" s="8"/>
      <c r="M23" s="8"/>
      <c r="N23" s="5"/>
      <c r="O23" s="5"/>
      <c r="P23" s="87"/>
      <c r="Q23" s="10"/>
    </row>
    <row r="24" spans="2:17" ht="27" customHeight="1" x14ac:dyDescent="0.15">
      <c r="B24" s="14"/>
      <c r="C24" s="300"/>
      <c r="D24" s="322"/>
      <c r="E24" s="122" t="s">
        <v>495</v>
      </c>
      <c r="F24" s="123" t="s">
        <v>252</v>
      </c>
      <c r="G24" s="21" t="s">
        <v>384</v>
      </c>
      <c r="H24" s="17" t="s">
        <v>384</v>
      </c>
      <c r="I24" s="22">
        <f t="shared" si="0"/>
        <v>0</v>
      </c>
      <c r="J24" s="36"/>
      <c r="K24" s="19"/>
      <c r="L24" s="21"/>
      <c r="M24" s="21"/>
      <c r="N24" s="17"/>
      <c r="O24" s="17"/>
      <c r="P24" s="90"/>
      <c r="Q24" s="36"/>
    </row>
    <row r="25" spans="2:17" ht="27" customHeight="1" x14ac:dyDescent="0.15">
      <c r="B25" s="2"/>
      <c r="C25" s="298" t="s">
        <v>525</v>
      </c>
      <c r="D25" s="320" t="s">
        <v>333</v>
      </c>
      <c r="E25" s="118" t="s">
        <v>504</v>
      </c>
      <c r="F25" s="119" t="s">
        <v>252</v>
      </c>
      <c r="G25" s="24" t="s">
        <v>384</v>
      </c>
      <c r="H25" s="7" t="s">
        <v>383</v>
      </c>
      <c r="I25" s="9">
        <f t="shared" si="0"/>
        <v>1</v>
      </c>
      <c r="J25" s="10"/>
      <c r="K25" s="3" t="s">
        <v>383</v>
      </c>
      <c r="L25" s="24" t="s">
        <v>383</v>
      </c>
      <c r="M25" s="24"/>
      <c r="N25" s="7"/>
      <c r="O25" s="7"/>
      <c r="P25" s="86"/>
      <c r="Q25" s="34"/>
    </row>
    <row r="26" spans="2:17" ht="27" customHeight="1" x14ac:dyDescent="0.15">
      <c r="B26" s="33">
        <v>8</v>
      </c>
      <c r="C26" s="299"/>
      <c r="D26" s="321"/>
      <c r="E26" s="120" t="s">
        <v>505</v>
      </c>
      <c r="F26" s="121" t="s">
        <v>190</v>
      </c>
      <c r="G26" s="8" t="s">
        <v>383</v>
      </c>
      <c r="H26" s="5" t="s">
        <v>383</v>
      </c>
      <c r="I26" s="13">
        <f t="shared" si="0"/>
        <v>2</v>
      </c>
      <c r="J26" s="10">
        <f>IF(I25="","",SUM(I25:I27))</f>
        <v>4</v>
      </c>
      <c r="K26" s="11" t="s">
        <v>384</v>
      </c>
      <c r="L26" s="8" t="s">
        <v>384</v>
      </c>
      <c r="M26" s="8"/>
      <c r="N26" s="5"/>
      <c r="O26" s="5"/>
      <c r="P26" s="87"/>
      <c r="Q26" s="10"/>
    </row>
    <row r="27" spans="2:17" ht="27" customHeight="1" x14ac:dyDescent="0.15">
      <c r="B27" s="14"/>
      <c r="C27" s="300"/>
      <c r="D27" s="322"/>
      <c r="E27" s="122" t="s">
        <v>506</v>
      </c>
      <c r="F27" s="123" t="s">
        <v>162</v>
      </c>
      <c r="G27" s="27" t="s">
        <v>384</v>
      </c>
      <c r="H27" s="25" t="s">
        <v>383</v>
      </c>
      <c r="I27" s="22">
        <f t="shared" si="0"/>
        <v>1</v>
      </c>
      <c r="J27" s="36"/>
      <c r="K27" s="15" t="s">
        <v>383</v>
      </c>
      <c r="L27" s="27" t="s">
        <v>384</v>
      </c>
      <c r="M27" s="27"/>
      <c r="N27" s="25"/>
      <c r="O27" s="25"/>
      <c r="P27" s="88"/>
      <c r="Q27" s="36"/>
    </row>
  </sheetData>
  <mergeCells count="21">
    <mergeCell ref="C16:C18"/>
    <mergeCell ref="C25:C27"/>
    <mergeCell ref="D13:D15"/>
    <mergeCell ref="C4:C6"/>
    <mergeCell ref="D22:D24"/>
    <mergeCell ref="D10:D12"/>
    <mergeCell ref="D7:D9"/>
    <mergeCell ref="C13:C15"/>
    <mergeCell ref="D25:D27"/>
    <mergeCell ref="C19:C21"/>
    <mergeCell ref="C22:C24"/>
    <mergeCell ref="D19:D21"/>
    <mergeCell ref="C7:C9"/>
    <mergeCell ref="C10:C12"/>
    <mergeCell ref="F2:F3"/>
    <mergeCell ref="P1:Q1"/>
    <mergeCell ref="G2:H2"/>
    <mergeCell ref="K2:P2"/>
    <mergeCell ref="D16:D18"/>
    <mergeCell ref="E2:E3"/>
    <mergeCell ref="D4:D6"/>
  </mergeCells>
  <phoneticPr fontId="11"/>
  <dataValidations count="1">
    <dataValidation type="list" allowBlank="1" showInputMessage="1" showErrorMessage="1" sqref="G4:H27 K4:P27" xr:uid="{00000000-0002-0000-0600-000000000000}">
      <formula1>"○,×"</formula1>
    </dataValidation>
  </dataValidations>
  <pageMargins left="0.78740157480314965" right="0.27559055118110237" top="0.98425196850393704" bottom="0.98425196850393704" header="0.51181102362204722" footer="0.51181102362204722"/>
  <pageSetup paperSize="9" firstPageNumber="4294963191" orientation="portrait" verticalDpi="300" r:id="rId1"/>
  <headerFooter alignWithMargins="0">
    <oddHeader xml:space="preserve">&amp;C&amp;"ＭＳ Ｐ明朝,太字"&amp;12第66回北陸三県弓道選手権　団体決勝&amp;R
平成31年4月14日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33"/>
  </sheetPr>
  <dimension ref="B1:S56"/>
  <sheetViews>
    <sheetView workbookViewId="0">
      <selection activeCell="F15" sqref="F15"/>
    </sheetView>
  </sheetViews>
  <sheetFormatPr defaultColWidth="9" defaultRowHeight="20.25" customHeight="1" x14ac:dyDescent="0.15"/>
  <cols>
    <col min="1" max="1" width="2.125" style="1" customWidth="1"/>
    <col min="2" max="2" width="4.5" style="1" customWidth="1"/>
    <col min="3" max="3" width="10.75" style="1" customWidth="1"/>
    <col min="4" max="4" width="13.5" style="39" customWidth="1"/>
    <col min="5" max="5" width="12.125" style="1" customWidth="1"/>
    <col min="6" max="6" width="5.625" style="1" customWidth="1"/>
    <col min="7" max="9" width="3.875" style="1" customWidth="1"/>
    <col min="10" max="10" width="4.25" style="1" customWidth="1"/>
    <col min="11" max="16" width="3.875" style="1" customWidth="1"/>
    <col min="17" max="17" width="5.25" style="1" bestFit="1" customWidth="1"/>
    <col min="18" max="18" width="9" style="1" bestFit="1"/>
    <col min="19" max="19" width="9" style="1" hidden="1" customWidth="1"/>
    <col min="20" max="20" width="9" style="1" bestFit="1"/>
    <col min="21" max="16384" width="9" style="1"/>
  </cols>
  <sheetData>
    <row r="1" spans="2:19" ht="12" customHeight="1" x14ac:dyDescent="0.15"/>
    <row r="2" spans="2:19" ht="22.5" customHeight="1" x14ac:dyDescent="0.15">
      <c r="B2" s="325" t="s">
        <v>528</v>
      </c>
      <c r="C2" s="325"/>
      <c r="D2" s="325"/>
      <c r="E2" s="40"/>
      <c r="F2" s="40"/>
      <c r="G2" s="40"/>
      <c r="H2" s="40"/>
      <c r="I2" s="40"/>
      <c r="J2" s="40"/>
      <c r="K2" s="40"/>
      <c r="L2" s="40"/>
      <c r="M2" s="40"/>
      <c r="N2" s="40"/>
      <c r="O2" s="40"/>
      <c r="P2" s="41"/>
      <c r="Q2" s="49"/>
    </row>
    <row r="3" spans="2:19" ht="20.25" customHeight="1" x14ac:dyDescent="0.15">
      <c r="B3" s="2" t="s">
        <v>123</v>
      </c>
      <c r="C3" s="323" t="s">
        <v>529</v>
      </c>
      <c r="D3" s="37" t="s">
        <v>125</v>
      </c>
      <c r="E3" s="323" t="s">
        <v>126</v>
      </c>
      <c r="F3" s="312" t="s">
        <v>127</v>
      </c>
      <c r="G3" s="317" t="s">
        <v>518</v>
      </c>
      <c r="H3" s="319"/>
      <c r="I3" s="317" t="s">
        <v>530</v>
      </c>
      <c r="J3" s="318"/>
      <c r="K3" s="318"/>
      <c r="L3" s="318"/>
      <c r="M3" s="318"/>
      <c r="N3" s="318"/>
      <c r="O3" s="318"/>
      <c r="P3" s="319"/>
      <c r="Q3" s="34" t="s">
        <v>365</v>
      </c>
    </row>
    <row r="4" spans="2:19" ht="20.25" customHeight="1" x14ac:dyDescent="0.15">
      <c r="B4" s="14" t="s">
        <v>129</v>
      </c>
      <c r="C4" s="324"/>
      <c r="D4" s="38" t="s">
        <v>131</v>
      </c>
      <c r="E4" s="324"/>
      <c r="F4" s="313"/>
      <c r="G4" s="94">
        <v>1</v>
      </c>
      <c r="H4" s="85">
        <v>2</v>
      </c>
      <c r="I4" s="27">
        <v>1</v>
      </c>
      <c r="J4" s="27">
        <v>2</v>
      </c>
      <c r="K4" s="27">
        <v>3</v>
      </c>
      <c r="L4" s="27">
        <v>4</v>
      </c>
      <c r="M4" s="27">
        <v>5</v>
      </c>
      <c r="N4" s="27">
        <v>6</v>
      </c>
      <c r="O4" s="27">
        <v>7</v>
      </c>
      <c r="P4" s="25">
        <v>8</v>
      </c>
      <c r="Q4" s="36" t="s">
        <v>380</v>
      </c>
    </row>
    <row r="5" spans="2:19" ht="23.1" customHeight="1" x14ac:dyDescent="0.15">
      <c r="B5" s="50">
        <v>1</v>
      </c>
      <c r="C5" s="7" t="s">
        <v>520</v>
      </c>
      <c r="D5" s="168" t="s">
        <v>175</v>
      </c>
      <c r="E5" s="7" t="s">
        <v>531</v>
      </c>
      <c r="F5" s="4" t="s">
        <v>532</v>
      </c>
      <c r="G5" s="3" t="s">
        <v>383</v>
      </c>
      <c r="H5" s="67" t="s">
        <v>383</v>
      </c>
      <c r="I5" s="24" t="s">
        <v>383</v>
      </c>
      <c r="J5" s="7" t="s">
        <v>383</v>
      </c>
      <c r="K5" s="7" t="s">
        <v>383</v>
      </c>
      <c r="L5" s="7" t="s">
        <v>384</v>
      </c>
      <c r="M5" s="7"/>
      <c r="N5" s="7"/>
      <c r="O5" s="7"/>
      <c r="P5" s="4"/>
      <c r="Q5" s="9">
        <v>4</v>
      </c>
      <c r="S5" s="1">
        <f>SMALL(予選記録!$AC$3:$AC$101,$B5)</f>
        <v>21</v>
      </c>
    </row>
    <row r="6" spans="2:19" ht="23.1" customHeight="1" x14ac:dyDescent="0.15">
      <c r="B6" s="51">
        <v>2</v>
      </c>
      <c r="C6" s="5" t="s">
        <v>520</v>
      </c>
      <c r="D6" s="169" t="s">
        <v>522</v>
      </c>
      <c r="E6" s="5" t="s">
        <v>404</v>
      </c>
      <c r="F6" s="12" t="s">
        <v>149</v>
      </c>
      <c r="G6" s="11" t="s">
        <v>383</v>
      </c>
      <c r="H6" s="68" t="s">
        <v>383</v>
      </c>
      <c r="I6" s="8" t="s">
        <v>383</v>
      </c>
      <c r="J6" s="5" t="s">
        <v>383</v>
      </c>
      <c r="K6" s="5" t="s">
        <v>384</v>
      </c>
      <c r="L6" s="5"/>
      <c r="M6" s="5"/>
      <c r="N6" s="5"/>
      <c r="O6" s="5"/>
      <c r="P6" s="12"/>
      <c r="Q6" s="13"/>
      <c r="S6" s="1">
        <f>SMALL(予選記録!$AC$3:$AC$101,$B6)</f>
        <v>22</v>
      </c>
    </row>
    <row r="7" spans="2:19" ht="23.1" customHeight="1" x14ac:dyDescent="0.15">
      <c r="B7" s="52">
        <v>3</v>
      </c>
      <c r="C7" s="25" t="s">
        <v>520</v>
      </c>
      <c r="D7" s="78" t="s">
        <v>522</v>
      </c>
      <c r="E7" s="25" t="s">
        <v>405</v>
      </c>
      <c r="F7" s="16" t="s">
        <v>179</v>
      </c>
      <c r="G7" s="15" t="s">
        <v>384</v>
      </c>
      <c r="H7" s="53"/>
      <c r="I7" s="27"/>
      <c r="J7" s="25"/>
      <c r="K7" s="25"/>
      <c r="L7" s="25"/>
      <c r="M7" s="25"/>
      <c r="N7" s="25"/>
      <c r="O7" s="25"/>
      <c r="P7" s="16"/>
      <c r="Q7" s="22"/>
      <c r="S7" s="1">
        <f>SMALL(予選記録!$AC$3:$AC$101,$B7)</f>
        <v>23</v>
      </c>
    </row>
    <row r="8" spans="2:19" ht="23.1" customHeight="1" x14ac:dyDescent="0.15">
      <c r="B8" s="50">
        <v>4</v>
      </c>
      <c r="C8" s="7" t="s">
        <v>520</v>
      </c>
      <c r="D8" s="168" t="s">
        <v>533</v>
      </c>
      <c r="E8" s="7" t="s">
        <v>415</v>
      </c>
      <c r="F8" s="4" t="s">
        <v>179</v>
      </c>
      <c r="G8" s="3" t="s">
        <v>383</v>
      </c>
      <c r="H8" s="67" t="s">
        <v>383</v>
      </c>
      <c r="I8" s="24" t="s">
        <v>383</v>
      </c>
      <c r="J8" s="7" t="s">
        <v>383</v>
      </c>
      <c r="K8" s="7" t="s">
        <v>384</v>
      </c>
      <c r="L8" s="7"/>
      <c r="M8" s="7"/>
      <c r="N8" s="7"/>
      <c r="O8" s="7"/>
      <c r="P8" s="4"/>
      <c r="Q8" s="9"/>
      <c r="S8" s="1">
        <f>SMALL(予選記録!$AC$3:$AC$101,$B8)</f>
        <v>33</v>
      </c>
    </row>
    <row r="9" spans="2:19" ht="23.1" customHeight="1" x14ac:dyDescent="0.15">
      <c r="B9" s="51">
        <v>5</v>
      </c>
      <c r="C9" s="5" t="s">
        <v>523</v>
      </c>
      <c r="D9" s="169" t="s">
        <v>534</v>
      </c>
      <c r="E9" s="5" t="s">
        <v>418</v>
      </c>
      <c r="F9" s="12" t="s">
        <v>190</v>
      </c>
      <c r="G9" s="11" t="s">
        <v>384</v>
      </c>
      <c r="H9" s="68"/>
      <c r="I9" s="8"/>
      <c r="J9" s="5"/>
      <c r="K9" s="5"/>
      <c r="L9" s="5"/>
      <c r="M9" s="5"/>
      <c r="N9" s="5"/>
      <c r="O9" s="5"/>
      <c r="P9" s="12"/>
      <c r="Q9" s="13"/>
      <c r="S9" s="1">
        <f>SMALL(予選記録!$AC$3:$AC$101,$B9)</f>
        <v>36</v>
      </c>
    </row>
    <row r="10" spans="2:19" ht="23.1" customHeight="1" x14ac:dyDescent="0.15">
      <c r="B10" s="52">
        <v>6</v>
      </c>
      <c r="C10" s="25" t="s">
        <v>523</v>
      </c>
      <c r="D10" s="78" t="s">
        <v>535</v>
      </c>
      <c r="E10" s="25" t="s">
        <v>536</v>
      </c>
      <c r="F10" s="16" t="s">
        <v>310</v>
      </c>
      <c r="G10" s="15" t="s">
        <v>383</v>
      </c>
      <c r="H10" s="53" t="s">
        <v>384</v>
      </c>
      <c r="I10" s="27"/>
      <c r="J10" s="25"/>
      <c r="K10" s="25"/>
      <c r="L10" s="25"/>
      <c r="M10" s="25"/>
      <c r="N10" s="25"/>
      <c r="O10" s="25"/>
      <c r="P10" s="16"/>
      <c r="Q10" s="22"/>
      <c r="S10" s="1">
        <f>SMALL(予選記録!$AC$3:$AC$101,$B10)</f>
        <v>60</v>
      </c>
    </row>
    <row r="11" spans="2:19" ht="23.1" customHeight="1" x14ac:dyDescent="0.15">
      <c r="B11" s="50">
        <v>7</v>
      </c>
      <c r="C11" s="7" t="s">
        <v>525</v>
      </c>
      <c r="D11" s="168" t="s">
        <v>250</v>
      </c>
      <c r="E11" s="7" t="s">
        <v>448</v>
      </c>
      <c r="F11" s="4" t="s">
        <v>252</v>
      </c>
      <c r="G11" s="3" t="s">
        <v>384</v>
      </c>
      <c r="H11" s="67"/>
      <c r="I11" s="24"/>
      <c r="J11" s="7"/>
      <c r="K11" s="7"/>
      <c r="L11" s="7"/>
      <c r="M11" s="7"/>
      <c r="N11" s="7"/>
      <c r="O11" s="7"/>
      <c r="P11" s="4"/>
      <c r="Q11" s="9"/>
      <c r="S11" s="1">
        <f>SMALL(予選記録!$AC$3:$AC$101,$B11)</f>
        <v>66</v>
      </c>
    </row>
    <row r="12" spans="2:19" ht="23.1" customHeight="1" x14ac:dyDescent="0.15">
      <c r="B12" s="51">
        <v>8</v>
      </c>
      <c r="C12" s="5" t="s">
        <v>525</v>
      </c>
      <c r="D12" s="169" t="s">
        <v>250</v>
      </c>
      <c r="E12" s="5" t="s">
        <v>449</v>
      </c>
      <c r="F12" s="12" t="s">
        <v>190</v>
      </c>
      <c r="G12" s="11" t="s">
        <v>383</v>
      </c>
      <c r="H12" s="68" t="s">
        <v>384</v>
      </c>
      <c r="I12" s="8"/>
      <c r="J12" s="5"/>
      <c r="K12" s="5"/>
      <c r="L12" s="5"/>
      <c r="M12" s="5"/>
      <c r="N12" s="5"/>
      <c r="O12" s="5"/>
      <c r="P12" s="12"/>
      <c r="Q12" s="13"/>
      <c r="S12" s="1">
        <f>SMALL(予選記録!$AC$3:$AC$101,$B12)</f>
        <v>67</v>
      </c>
    </row>
    <row r="13" spans="2:19" ht="23.1" customHeight="1" x14ac:dyDescent="0.15">
      <c r="B13" s="52">
        <v>9</v>
      </c>
      <c r="C13" s="25" t="s">
        <v>525</v>
      </c>
      <c r="D13" s="78" t="s">
        <v>250</v>
      </c>
      <c r="E13" s="25" t="s">
        <v>537</v>
      </c>
      <c r="F13" s="16" t="s">
        <v>538</v>
      </c>
      <c r="G13" s="15" t="s">
        <v>383</v>
      </c>
      <c r="H13" s="53" t="s">
        <v>383</v>
      </c>
      <c r="I13" s="27" t="s">
        <v>383</v>
      </c>
      <c r="J13" s="25" t="s">
        <v>383</v>
      </c>
      <c r="K13" s="25" t="s">
        <v>383</v>
      </c>
      <c r="L13" s="25" t="s">
        <v>383</v>
      </c>
      <c r="M13" s="25" t="s">
        <v>383</v>
      </c>
      <c r="N13" s="25" t="s">
        <v>383</v>
      </c>
      <c r="O13" s="25"/>
      <c r="P13" s="16"/>
      <c r="Q13" s="22">
        <v>1</v>
      </c>
      <c r="S13" s="1">
        <f>SMALL(予選記録!$AC$3:$AC$101,$B13)</f>
        <v>68</v>
      </c>
    </row>
    <row r="14" spans="2:19" ht="23.1" customHeight="1" x14ac:dyDescent="0.15">
      <c r="B14" s="50">
        <v>10</v>
      </c>
      <c r="C14" s="7" t="s">
        <v>523</v>
      </c>
      <c r="D14" s="168" t="s">
        <v>539</v>
      </c>
      <c r="E14" s="7" t="s">
        <v>540</v>
      </c>
      <c r="F14" s="4" t="s">
        <v>136</v>
      </c>
      <c r="G14" s="3" t="s">
        <v>383</v>
      </c>
      <c r="H14" s="67" t="s">
        <v>383</v>
      </c>
      <c r="I14" s="24" t="s">
        <v>383</v>
      </c>
      <c r="J14" s="7" t="s">
        <v>383</v>
      </c>
      <c r="K14" s="7" t="s">
        <v>384</v>
      </c>
      <c r="L14" s="7"/>
      <c r="M14" s="7"/>
      <c r="N14" s="7"/>
      <c r="O14" s="7"/>
      <c r="P14" s="4"/>
      <c r="Q14" s="9">
        <v>5</v>
      </c>
      <c r="S14" s="1">
        <f>SMALL(予選記録!$AC$3:$AC$101,$B14)</f>
        <v>72</v>
      </c>
    </row>
    <row r="15" spans="2:19" ht="23.1" customHeight="1" x14ac:dyDescent="0.15">
      <c r="B15" s="51">
        <v>11</v>
      </c>
      <c r="C15" s="5" t="s">
        <v>523</v>
      </c>
      <c r="D15" s="169" t="s">
        <v>539</v>
      </c>
      <c r="E15" s="5" t="s">
        <v>541</v>
      </c>
      <c r="F15" s="12" t="s">
        <v>136</v>
      </c>
      <c r="G15" s="11" t="s">
        <v>383</v>
      </c>
      <c r="H15" s="68" t="s">
        <v>383</v>
      </c>
      <c r="I15" s="8" t="s">
        <v>383</v>
      </c>
      <c r="J15" s="5" t="s">
        <v>383</v>
      </c>
      <c r="K15" s="5" t="s">
        <v>383</v>
      </c>
      <c r="L15" s="5" t="s">
        <v>384</v>
      </c>
      <c r="M15" s="5"/>
      <c r="N15" s="5"/>
      <c r="O15" s="5"/>
      <c r="P15" s="12"/>
      <c r="Q15" s="13">
        <v>3</v>
      </c>
      <c r="S15" s="1">
        <f>SMALL(予選記録!$AC$3:$AC$101,$B15)</f>
        <v>74</v>
      </c>
    </row>
    <row r="16" spans="2:19" ht="23.1" customHeight="1" x14ac:dyDescent="0.15">
      <c r="B16" s="52">
        <v>12</v>
      </c>
      <c r="C16" s="25" t="s">
        <v>525</v>
      </c>
      <c r="D16" s="78" t="s">
        <v>542</v>
      </c>
      <c r="E16" s="25" t="s">
        <v>457</v>
      </c>
      <c r="F16" s="16" t="s">
        <v>252</v>
      </c>
      <c r="G16" s="15" t="s">
        <v>384</v>
      </c>
      <c r="H16" s="53"/>
      <c r="I16" s="27"/>
      <c r="J16" s="25"/>
      <c r="K16" s="25"/>
      <c r="L16" s="25"/>
      <c r="M16" s="25"/>
      <c r="N16" s="25"/>
      <c r="O16" s="25"/>
      <c r="P16" s="16"/>
      <c r="Q16" s="22"/>
      <c r="S16" s="1">
        <f>SMALL(予選記録!$AC$3:$AC$101,$B16)</f>
        <v>75</v>
      </c>
    </row>
    <row r="17" spans="2:19" ht="23.1" customHeight="1" x14ac:dyDescent="0.15">
      <c r="B17" s="50">
        <v>13</v>
      </c>
      <c r="C17" s="7" t="s">
        <v>525</v>
      </c>
      <c r="D17" s="168" t="s">
        <v>543</v>
      </c>
      <c r="E17" s="7" t="s">
        <v>463</v>
      </c>
      <c r="F17" s="4" t="s">
        <v>160</v>
      </c>
      <c r="G17" s="3" t="s">
        <v>383</v>
      </c>
      <c r="H17" s="67" t="s">
        <v>383</v>
      </c>
      <c r="I17" s="24" t="s">
        <v>384</v>
      </c>
      <c r="J17" s="7"/>
      <c r="K17" s="7"/>
      <c r="L17" s="7"/>
      <c r="M17" s="7"/>
      <c r="N17" s="7"/>
      <c r="O17" s="7"/>
      <c r="P17" s="4"/>
      <c r="Q17" s="9"/>
      <c r="S17" s="1">
        <f>SMALL(予選記録!$AC$3:$AC$101,$B17)</f>
        <v>81</v>
      </c>
    </row>
    <row r="18" spans="2:19" ht="23.1" customHeight="1" x14ac:dyDescent="0.15">
      <c r="B18" s="51">
        <v>14</v>
      </c>
      <c r="C18" s="5" t="s">
        <v>520</v>
      </c>
      <c r="D18" s="169" t="s">
        <v>544</v>
      </c>
      <c r="E18" s="5" t="s">
        <v>475</v>
      </c>
      <c r="F18" s="12" t="s">
        <v>196</v>
      </c>
      <c r="G18" s="11" t="s">
        <v>383</v>
      </c>
      <c r="H18" s="68" t="s">
        <v>383</v>
      </c>
      <c r="I18" s="8" t="s">
        <v>384</v>
      </c>
      <c r="J18" s="5"/>
      <c r="K18" s="5"/>
      <c r="L18" s="5"/>
      <c r="M18" s="5"/>
      <c r="N18" s="5"/>
      <c r="O18" s="5"/>
      <c r="P18" s="12"/>
      <c r="Q18" s="13"/>
      <c r="S18" s="1">
        <f>SMALL(予選記録!$AC$3:$AC$101,$B18)</f>
        <v>93</v>
      </c>
    </row>
    <row r="19" spans="2:19" ht="23.1" customHeight="1" x14ac:dyDescent="0.15">
      <c r="B19" s="52">
        <v>15</v>
      </c>
      <c r="C19" s="25" t="s">
        <v>523</v>
      </c>
      <c r="D19" s="78" t="s">
        <v>545</v>
      </c>
      <c r="E19" s="25" t="s">
        <v>479</v>
      </c>
      <c r="F19" s="16" t="s">
        <v>252</v>
      </c>
      <c r="G19" s="15" t="s">
        <v>384</v>
      </c>
      <c r="H19" s="53"/>
      <c r="I19" s="27"/>
      <c r="J19" s="25"/>
      <c r="K19" s="25"/>
      <c r="L19" s="25"/>
      <c r="M19" s="25"/>
      <c r="N19" s="25"/>
      <c r="O19" s="25"/>
      <c r="P19" s="16"/>
      <c r="Q19" s="22"/>
      <c r="S19" s="1">
        <f>SMALL(予選記録!$AC$3:$AC$101,$B19)</f>
        <v>97</v>
      </c>
    </row>
    <row r="20" spans="2:19" ht="23.1" customHeight="1" x14ac:dyDescent="0.15">
      <c r="B20" s="50">
        <v>16</v>
      </c>
      <c r="C20" s="7" t="s">
        <v>525</v>
      </c>
      <c r="D20" s="168" t="s">
        <v>308</v>
      </c>
      <c r="E20" s="7" t="s">
        <v>487</v>
      </c>
      <c r="F20" s="4" t="s">
        <v>179</v>
      </c>
      <c r="G20" s="3" t="s">
        <v>383</v>
      </c>
      <c r="H20" s="67" t="s">
        <v>384</v>
      </c>
      <c r="I20" s="24"/>
      <c r="J20" s="7"/>
      <c r="K20" s="7"/>
      <c r="L20" s="7"/>
      <c r="M20" s="7"/>
      <c r="N20" s="7"/>
      <c r="O20" s="7"/>
      <c r="P20" s="4"/>
      <c r="Q20" s="9"/>
      <c r="S20" s="1" t="e">
        <f>SMALL(予選記録!$AC$3:$AC$101,$B20)</f>
        <v>#NUM!</v>
      </c>
    </row>
    <row r="21" spans="2:19" ht="23.1" customHeight="1" x14ac:dyDescent="0.15">
      <c r="B21" s="51">
        <v>17</v>
      </c>
      <c r="C21" s="5" t="s">
        <v>525</v>
      </c>
      <c r="D21" s="169" t="s">
        <v>308</v>
      </c>
      <c r="E21" s="5" t="s">
        <v>488</v>
      </c>
      <c r="F21" s="12" t="s">
        <v>160</v>
      </c>
      <c r="G21" s="11" t="s">
        <v>383</v>
      </c>
      <c r="H21" s="68" t="s">
        <v>383</v>
      </c>
      <c r="I21" s="8" t="s">
        <v>384</v>
      </c>
      <c r="J21" s="5"/>
      <c r="K21" s="5"/>
      <c r="L21" s="5"/>
      <c r="M21" s="5"/>
      <c r="N21" s="5"/>
      <c r="O21" s="5"/>
      <c r="P21" s="12"/>
      <c r="Q21" s="13"/>
      <c r="S21" s="1" t="e">
        <f>SMALL(予選記録!$AC$3:$AC$101,$B21)</f>
        <v>#NUM!</v>
      </c>
    </row>
    <row r="22" spans="2:19" ht="23.1" customHeight="1" x14ac:dyDescent="0.15">
      <c r="B22" s="52">
        <v>18</v>
      </c>
      <c r="C22" s="25" t="s">
        <v>525</v>
      </c>
      <c r="D22" s="78" t="s">
        <v>546</v>
      </c>
      <c r="E22" s="25" t="s">
        <v>547</v>
      </c>
      <c r="F22" s="16" t="s">
        <v>548</v>
      </c>
      <c r="G22" s="15" t="s">
        <v>383</v>
      </c>
      <c r="H22" s="53" t="s">
        <v>383</v>
      </c>
      <c r="I22" s="27" t="s">
        <v>383</v>
      </c>
      <c r="J22" s="25" t="s">
        <v>383</v>
      </c>
      <c r="K22" s="25" t="s">
        <v>383</v>
      </c>
      <c r="L22" s="25" t="s">
        <v>383</v>
      </c>
      <c r="M22" s="25" t="s">
        <v>383</v>
      </c>
      <c r="N22" s="25" t="s">
        <v>384</v>
      </c>
      <c r="O22" s="25"/>
      <c r="P22" s="16"/>
      <c r="Q22" s="22">
        <v>2</v>
      </c>
      <c r="S22" s="1" t="e">
        <f>SMALL(予選記録!$AC$3:$AC$101,$B22)</f>
        <v>#NUM!</v>
      </c>
    </row>
    <row r="23" spans="2:19" ht="23.1" customHeight="1" x14ac:dyDescent="0.15">
      <c r="B23" s="50">
        <v>19</v>
      </c>
      <c r="C23" s="7" t="s">
        <v>525</v>
      </c>
      <c r="D23" s="168" t="s">
        <v>527</v>
      </c>
      <c r="E23" s="7" t="s">
        <v>493</v>
      </c>
      <c r="F23" s="4" t="s">
        <v>162</v>
      </c>
      <c r="G23" s="3" t="s">
        <v>384</v>
      </c>
      <c r="H23" s="67"/>
      <c r="I23" s="24"/>
      <c r="J23" s="7"/>
      <c r="K23" s="7"/>
      <c r="L23" s="7"/>
      <c r="M23" s="7"/>
      <c r="N23" s="7"/>
      <c r="O23" s="7"/>
      <c r="P23" s="4"/>
      <c r="Q23" s="9"/>
      <c r="S23" s="1" t="e">
        <f>SMALL(予選記録!$AC$3:$AC$101,$B23)</f>
        <v>#NUM!</v>
      </c>
    </row>
    <row r="24" spans="2:19" ht="23.1" customHeight="1" x14ac:dyDescent="0.15">
      <c r="B24" s="51">
        <v>20</v>
      </c>
      <c r="C24" s="5" t="s">
        <v>520</v>
      </c>
      <c r="D24" s="169" t="s">
        <v>208</v>
      </c>
      <c r="E24" s="5" t="s">
        <v>500</v>
      </c>
      <c r="F24" s="12" t="s">
        <v>145</v>
      </c>
      <c r="G24" s="11" t="s">
        <v>383</v>
      </c>
      <c r="H24" s="68" t="s">
        <v>383</v>
      </c>
      <c r="I24" s="8" t="s">
        <v>384</v>
      </c>
      <c r="J24" s="5"/>
      <c r="K24" s="5"/>
      <c r="L24" s="5"/>
      <c r="M24" s="5"/>
      <c r="N24" s="5"/>
      <c r="O24" s="5"/>
      <c r="P24" s="12"/>
      <c r="Q24" s="13"/>
      <c r="S24" s="1" t="e">
        <f>SMALL(予選記録!$AC$3:$AC$101,$B24)</f>
        <v>#NUM!</v>
      </c>
    </row>
    <row r="25" spans="2:19" ht="23.1" customHeight="1" x14ac:dyDescent="0.15">
      <c r="B25" s="52">
        <v>21</v>
      </c>
      <c r="C25" s="25"/>
      <c r="D25" s="78"/>
      <c r="E25" s="25"/>
      <c r="F25" s="16"/>
      <c r="G25" s="15"/>
      <c r="H25" s="53"/>
      <c r="I25" s="27"/>
      <c r="J25" s="25"/>
      <c r="K25" s="25"/>
      <c r="L25" s="25"/>
      <c r="M25" s="25"/>
      <c r="N25" s="25"/>
      <c r="O25" s="25"/>
      <c r="P25" s="16"/>
      <c r="Q25" s="22"/>
      <c r="S25" s="1" t="e">
        <f>SMALL(予選記録!$AC$3:$AC$101,$B25)</f>
        <v>#NUM!</v>
      </c>
    </row>
    <row r="26" spans="2:19" ht="23.1" customHeight="1" x14ac:dyDescent="0.15">
      <c r="B26" s="50">
        <v>22</v>
      </c>
      <c r="C26" s="7"/>
      <c r="D26" s="168"/>
      <c r="E26" s="7"/>
      <c r="F26" s="4"/>
      <c r="G26" s="3"/>
      <c r="H26" s="67"/>
      <c r="I26" s="24"/>
      <c r="J26" s="7"/>
      <c r="K26" s="7"/>
      <c r="L26" s="7"/>
      <c r="M26" s="7"/>
      <c r="N26" s="7"/>
      <c r="O26" s="7"/>
      <c r="P26" s="4"/>
      <c r="Q26" s="9"/>
      <c r="S26" s="1" t="e">
        <f>SMALL(予選記録!$AC$3:$AC$101,$B26)</f>
        <v>#NUM!</v>
      </c>
    </row>
    <row r="27" spans="2:19" ht="23.1" customHeight="1" x14ac:dyDescent="0.15">
      <c r="B27" s="51">
        <v>23</v>
      </c>
      <c r="C27" s="5"/>
      <c r="D27" s="169"/>
      <c r="E27" s="5"/>
      <c r="F27" s="12"/>
      <c r="G27" s="11"/>
      <c r="H27" s="68"/>
      <c r="I27" s="8"/>
      <c r="J27" s="5"/>
      <c r="K27" s="5"/>
      <c r="L27" s="5"/>
      <c r="M27" s="5"/>
      <c r="N27" s="5"/>
      <c r="O27" s="5"/>
      <c r="P27" s="12"/>
      <c r="Q27" s="13"/>
      <c r="S27" s="1" t="e">
        <f>SMALL(予選記録!$AC$3:$AC$101,$B27)</f>
        <v>#NUM!</v>
      </c>
    </row>
    <row r="28" spans="2:19" ht="23.1" customHeight="1" x14ac:dyDescent="0.15">
      <c r="B28" s="52">
        <v>24</v>
      </c>
      <c r="C28" s="25"/>
      <c r="D28" s="78"/>
      <c r="E28" s="25"/>
      <c r="F28" s="16"/>
      <c r="G28" s="15"/>
      <c r="H28" s="53"/>
      <c r="I28" s="27"/>
      <c r="J28" s="25"/>
      <c r="K28" s="25"/>
      <c r="L28" s="25"/>
      <c r="M28" s="25"/>
      <c r="N28" s="25"/>
      <c r="O28" s="25"/>
      <c r="P28" s="16"/>
      <c r="Q28" s="22"/>
      <c r="S28" s="1" t="e">
        <f>SMALL(予選記録!$AC$3:$AC$101,$B28)</f>
        <v>#NUM!</v>
      </c>
    </row>
    <row r="29" spans="2:19" ht="23.1" customHeight="1" x14ac:dyDescent="0.15"/>
    <row r="30" spans="2:19" ht="22.5" customHeight="1" x14ac:dyDescent="0.15">
      <c r="B30" s="325" t="s">
        <v>549</v>
      </c>
      <c r="C30" s="325"/>
      <c r="D30" s="325"/>
      <c r="E30" s="40"/>
      <c r="F30" s="40"/>
      <c r="G30" s="40"/>
      <c r="H30" s="40"/>
      <c r="I30" s="40"/>
      <c r="J30" s="40"/>
      <c r="K30" s="40"/>
      <c r="L30" s="40"/>
      <c r="M30" s="40"/>
      <c r="N30" s="40"/>
      <c r="O30" s="40"/>
      <c r="P30" s="41"/>
      <c r="Q30" s="49"/>
    </row>
    <row r="31" spans="2:19" ht="20.25" customHeight="1" x14ac:dyDescent="0.15">
      <c r="B31" s="2" t="s">
        <v>123</v>
      </c>
      <c r="C31" s="323" t="s">
        <v>529</v>
      </c>
      <c r="D31" s="37" t="s">
        <v>125</v>
      </c>
      <c r="E31" s="323" t="s">
        <v>126</v>
      </c>
      <c r="F31" s="312" t="s">
        <v>127</v>
      </c>
      <c r="G31" s="317" t="s">
        <v>518</v>
      </c>
      <c r="H31" s="319"/>
      <c r="I31" s="317" t="s">
        <v>530</v>
      </c>
      <c r="J31" s="318"/>
      <c r="K31" s="318"/>
      <c r="L31" s="318"/>
      <c r="M31" s="318"/>
      <c r="N31" s="318"/>
      <c r="O31" s="318"/>
      <c r="P31" s="319"/>
      <c r="Q31" s="34" t="s">
        <v>365</v>
      </c>
    </row>
    <row r="32" spans="2:19" ht="20.25" customHeight="1" x14ac:dyDescent="0.15">
      <c r="B32" s="14" t="s">
        <v>129</v>
      </c>
      <c r="C32" s="324"/>
      <c r="D32" s="38" t="s">
        <v>131</v>
      </c>
      <c r="E32" s="324"/>
      <c r="F32" s="313"/>
      <c r="G32" s="94">
        <v>1</v>
      </c>
      <c r="H32" s="85">
        <v>2</v>
      </c>
      <c r="I32" s="95">
        <v>1</v>
      </c>
      <c r="J32" s="95">
        <v>2</v>
      </c>
      <c r="K32" s="95">
        <v>3</v>
      </c>
      <c r="L32" s="95">
        <v>4</v>
      </c>
      <c r="M32" s="95">
        <v>5</v>
      </c>
      <c r="N32" s="95">
        <v>6</v>
      </c>
      <c r="O32" s="95">
        <v>7</v>
      </c>
      <c r="P32" s="42">
        <v>8</v>
      </c>
      <c r="Q32" s="36" t="s">
        <v>380</v>
      </c>
    </row>
    <row r="33" spans="2:19" ht="23.1" customHeight="1" x14ac:dyDescent="0.15">
      <c r="B33" s="50">
        <v>1</v>
      </c>
      <c r="C33" s="7" t="s">
        <v>520</v>
      </c>
      <c r="D33" s="168" t="s">
        <v>143</v>
      </c>
      <c r="E33" s="7" t="s">
        <v>550</v>
      </c>
      <c r="F33" s="4" t="s">
        <v>136</v>
      </c>
      <c r="G33" s="3" t="s">
        <v>383</v>
      </c>
      <c r="H33" s="67" t="s">
        <v>383</v>
      </c>
      <c r="I33" s="24" t="s">
        <v>383</v>
      </c>
      <c r="J33" s="7" t="s">
        <v>383</v>
      </c>
      <c r="K33" s="7" t="s">
        <v>383</v>
      </c>
      <c r="L33" s="7"/>
      <c r="M33" s="7"/>
      <c r="N33" s="7"/>
      <c r="O33" s="7"/>
      <c r="P33" s="4"/>
      <c r="Q33" s="9">
        <v>1</v>
      </c>
      <c r="S33" s="1">
        <f>SMALL(予選記録!$AD$3:$AD$101,$B33)</f>
        <v>6</v>
      </c>
    </row>
    <row r="34" spans="2:19" ht="23.1" customHeight="1" x14ac:dyDescent="0.15">
      <c r="B34" s="51">
        <v>2</v>
      </c>
      <c r="C34" s="5" t="s">
        <v>520</v>
      </c>
      <c r="D34" s="169" t="s">
        <v>521</v>
      </c>
      <c r="E34" s="5" t="s">
        <v>389</v>
      </c>
      <c r="F34" s="12" t="s">
        <v>196</v>
      </c>
      <c r="G34" s="11" t="s">
        <v>384</v>
      </c>
      <c r="H34" s="68"/>
      <c r="I34" s="8"/>
      <c r="J34" s="5"/>
      <c r="K34" s="5"/>
      <c r="L34" s="5"/>
      <c r="M34" s="5"/>
      <c r="N34" s="5"/>
      <c r="O34" s="5"/>
      <c r="P34" s="12"/>
      <c r="Q34" s="13"/>
      <c r="S34" s="1">
        <f>SMALL(予選記録!$AD$3:$AD$101,$B34)</f>
        <v>7</v>
      </c>
    </row>
    <row r="35" spans="2:19" ht="23.1" customHeight="1" x14ac:dyDescent="0.15">
      <c r="B35" s="52">
        <v>3</v>
      </c>
      <c r="C35" s="25" t="s">
        <v>523</v>
      </c>
      <c r="D35" s="78" t="s">
        <v>551</v>
      </c>
      <c r="E35" s="25" t="s">
        <v>552</v>
      </c>
      <c r="F35" s="16" t="s">
        <v>532</v>
      </c>
      <c r="G35" s="15" t="s">
        <v>384</v>
      </c>
      <c r="H35" s="53"/>
      <c r="I35" s="27"/>
      <c r="J35" s="25"/>
      <c r="K35" s="25"/>
      <c r="L35" s="25"/>
      <c r="M35" s="25"/>
      <c r="N35" s="25"/>
      <c r="O35" s="25"/>
      <c r="P35" s="16"/>
      <c r="Q35" s="22">
        <v>5</v>
      </c>
      <c r="S35" s="1">
        <f>SMALL(予選記録!$AD$3:$AD$101,$B35)</f>
        <v>11</v>
      </c>
    </row>
    <row r="36" spans="2:19" ht="23.1" customHeight="1" x14ac:dyDescent="0.15">
      <c r="B36" s="50">
        <v>4</v>
      </c>
      <c r="C36" s="7" t="s">
        <v>523</v>
      </c>
      <c r="D36" s="168" t="s">
        <v>553</v>
      </c>
      <c r="E36" s="7" t="s">
        <v>409</v>
      </c>
      <c r="F36" s="4" t="s">
        <v>160</v>
      </c>
      <c r="G36" s="3" t="s">
        <v>384</v>
      </c>
      <c r="H36" s="67"/>
      <c r="I36" s="24"/>
      <c r="J36" s="7"/>
      <c r="K36" s="7"/>
      <c r="L36" s="7"/>
      <c r="M36" s="7"/>
      <c r="N36" s="7"/>
      <c r="O36" s="7"/>
      <c r="P36" s="4"/>
      <c r="Q36" s="9"/>
      <c r="S36" s="1">
        <f>SMALL(予選記録!$AD$3:$AD$101,$B36)</f>
        <v>27</v>
      </c>
    </row>
    <row r="37" spans="2:19" ht="23.1" customHeight="1" x14ac:dyDescent="0.15">
      <c r="B37" s="51">
        <v>5</v>
      </c>
      <c r="C37" s="5" t="s">
        <v>520</v>
      </c>
      <c r="D37" s="169" t="s">
        <v>533</v>
      </c>
      <c r="E37" s="5" t="s">
        <v>417</v>
      </c>
      <c r="F37" s="12" t="s">
        <v>179</v>
      </c>
      <c r="G37" s="11" t="s">
        <v>384</v>
      </c>
      <c r="H37" s="68"/>
      <c r="I37" s="8"/>
      <c r="J37" s="5"/>
      <c r="K37" s="5"/>
      <c r="L37" s="5"/>
      <c r="M37" s="5"/>
      <c r="N37" s="5"/>
      <c r="O37" s="5"/>
      <c r="P37" s="12"/>
      <c r="Q37" s="13"/>
      <c r="S37" s="1">
        <f>SMALL(予選記録!$AD$3:$AD$101,$B37)</f>
        <v>35</v>
      </c>
    </row>
    <row r="38" spans="2:19" ht="23.1" customHeight="1" x14ac:dyDescent="0.15">
      <c r="B38" s="52">
        <v>6</v>
      </c>
      <c r="C38" s="25" t="s">
        <v>523</v>
      </c>
      <c r="D38" s="78" t="s">
        <v>524</v>
      </c>
      <c r="E38" s="25" t="s">
        <v>430</v>
      </c>
      <c r="F38" s="16" t="s">
        <v>145</v>
      </c>
      <c r="G38" s="15" t="s">
        <v>384</v>
      </c>
      <c r="H38" s="53"/>
      <c r="I38" s="27"/>
      <c r="J38" s="25"/>
      <c r="K38" s="25"/>
      <c r="L38" s="25"/>
      <c r="M38" s="25"/>
      <c r="N38" s="25"/>
      <c r="O38" s="25"/>
      <c r="P38" s="16"/>
      <c r="Q38" s="13"/>
      <c r="S38" s="1">
        <f>SMALL(予選記録!$AD$3:$AD$101,$B38)</f>
        <v>48</v>
      </c>
    </row>
    <row r="39" spans="2:19" ht="23.1" customHeight="1" x14ac:dyDescent="0.15">
      <c r="B39" s="50">
        <v>7</v>
      </c>
      <c r="C39" s="7" t="s">
        <v>523</v>
      </c>
      <c r="D39" s="168" t="s">
        <v>524</v>
      </c>
      <c r="E39" s="7" t="s">
        <v>432</v>
      </c>
      <c r="F39" s="4" t="s">
        <v>149</v>
      </c>
      <c r="G39" s="3" t="s">
        <v>384</v>
      </c>
      <c r="H39" s="67"/>
      <c r="I39" s="24"/>
      <c r="J39" s="7"/>
      <c r="K39" s="7"/>
      <c r="L39" s="7"/>
      <c r="M39" s="7"/>
      <c r="N39" s="7"/>
      <c r="O39" s="7"/>
      <c r="P39" s="4"/>
      <c r="Q39" s="9"/>
      <c r="S39" s="1">
        <f>SMALL(予選記録!$AD$3:$AD$101,$B39)</f>
        <v>50</v>
      </c>
    </row>
    <row r="40" spans="2:19" ht="23.1" customHeight="1" x14ac:dyDescent="0.15">
      <c r="B40" s="51">
        <v>8</v>
      </c>
      <c r="C40" s="5" t="s">
        <v>523</v>
      </c>
      <c r="D40" s="169" t="s">
        <v>554</v>
      </c>
      <c r="E40" s="5" t="s">
        <v>445</v>
      </c>
      <c r="F40" s="12" t="s">
        <v>149</v>
      </c>
      <c r="G40" s="11" t="s">
        <v>384</v>
      </c>
      <c r="H40" s="68"/>
      <c r="I40" s="8"/>
      <c r="J40" s="5"/>
      <c r="K40" s="5"/>
      <c r="L40" s="5"/>
      <c r="M40" s="5"/>
      <c r="N40" s="5"/>
      <c r="O40" s="5"/>
      <c r="P40" s="12"/>
      <c r="Q40" s="13"/>
    </row>
    <row r="41" spans="2:19" ht="23.1" customHeight="1" x14ac:dyDescent="0.15">
      <c r="B41" s="52">
        <v>9</v>
      </c>
      <c r="C41" s="25" t="s">
        <v>520</v>
      </c>
      <c r="D41" s="78" t="s">
        <v>299</v>
      </c>
      <c r="E41" s="25" t="s">
        <v>555</v>
      </c>
      <c r="F41" s="16" t="s">
        <v>154</v>
      </c>
      <c r="G41" s="15" t="s">
        <v>384</v>
      </c>
      <c r="H41" s="53"/>
      <c r="I41" s="27"/>
      <c r="J41" s="25"/>
      <c r="K41" s="25"/>
      <c r="L41" s="25"/>
      <c r="M41" s="25"/>
      <c r="N41" s="25"/>
      <c r="O41" s="25"/>
      <c r="P41" s="16"/>
      <c r="Q41" s="22">
        <v>4</v>
      </c>
    </row>
    <row r="42" spans="2:19" ht="23.1" customHeight="1" x14ac:dyDescent="0.15">
      <c r="B42" s="50">
        <v>10</v>
      </c>
      <c r="C42" s="7" t="s">
        <v>525</v>
      </c>
      <c r="D42" s="168" t="s">
        <v>333</v>
      </c>
      <c r="E42" s="7" t="s">
        <v>556</v>
      </c>
      <c r="F42" s="4" t="s">
        <v>252</v>
      </c>
      <c r="G42" s="3" t="s">
        <v>383</v>
      </c>
      <c r="H42" s="67" t="s">
        <v>383</v>
      </c>
      <c r="I42" s="24" t="s">
        <v>383</v>
      </c>
      <c r="J42" s="7" t="s">
        <v>384</v>
      </c>
      <c r="K42" s="7"/>
      <c r="L42" s="7"/>
      <c r="M42" s="7"/>
      <c r="N42" s="7"/>
      <c r="O42" s="7"/>
      <c r="P42" s="4"/>
      <c r="Q42" s="9">
        <v>3</v>
      </c>
    </row>
    <row r="43" spans="2:19" ht="23.1" customHeight="1" x14ac:dyDescent="0.15">
      <c r="B43" s="51">
        <v>11</v>
      </c>
      <c r="C43" s="5" t="s">
        <v>525</v>
      </c>
      <c r="D43" s="169" t="s">
        <v>557</v>
      </c>
      <c r="E43" s="5" t="s">
        <v>558</v>
      </c>
      <c r="F43" s="12" t="s">
        <v>559</v>
      </c>
      <c r="G43" s="11" t="s">
        <v>383</v>
      </c>
      <c r="H43" s="68" t="s">
        <v>383</v>
      </c>
      <c r="I43" s="8" t="s">
        <v>383</v>
      </c>
      <c r="J43" s="5" t="s">
        <v>383</v>
      </c>
      <c r="K43" s="5" t="s">
        <v>384</v>
      </c>
      <c r="L43" s="5"/>
      <c r="M43" s="5"/>
      <c r="N43" s="5"/>
      <c r="O43" s="5"/>
      <c r="P43" s="12"/>
      <c r="Q43" s="13">
        <v>2</v>
      </c>
    </row>
    <row r="44" spans="2:19" ht="23.1" customHeight="1" x14ac:dyDescent="0.15">
      <c r="B44" s="52">
        <v>12</v>
      </c>
      <c r="C44" s="25"/>
      <c r="D44" s="78"/>
      <c r="E44" s="25"/>
      <c r="F44" s="16"/>
      <c r="G44" s="15"/>
      <c r="H44" s="53"/>
      <c r="I44" s="27"/>
      <c r="J44" s="25"/>
      <c r="K44" s="25"/>
      <c r="L44" s="25"/>
      <c r="M44" s="25"/>
      <c r="N44" s="25"/>
      <c r="O44" s="25"/>
      <c r="P44" s="16"/>
      <c r="Q44" s="22"/>
    </row>
    <row r="45" spans="2:19" ht="23.1" customHeight="1" x14ac:dyDescent="0.15">
      <c r="B45" s="50">
        <v>13</v>
      </c>
      <c r="C45" s="7"/>
      <c r="D45" s="168"/>
      <c r="E45" s="7"/>
      <c r="F45" s="4"/>
      <c r="G45" s="3"/>
      <c r="H45" s="67"/>
      <c r="I45" s="24"/>
      <c r="J45" s="7"/>
      <c r="K45" s="7"/>
      <c r="L45" s="7"/>
      <c r="M45" s="7"/>
      <c r="N45" s="7"/>
      <c r="O45" s="7"/>
      <c r="P45" s="4"/>
      <c r="Q45" s="9"/>
    </row>
    <row r="46" spans="2:19" ht="23.1" customHeight="1" x14ac:dyDescent="0.15">
      <c r="B46" s="51">
        <v>14</v>
      </c>
      <c r="C46" s="5"/>
      <c r="D46" s="169"/>
      <c r="E46" s="5"/>
      <c r="F46" s="12"/>
      <c r="G46" s="11"/>
      <c r="H46" s="68"/>
      <c r="I46" s="8"/>
      <c r="J46" s="5"/>
      <c r="K46" s="5"/>
      <c r="L46" s="5"/>
      <c r="M46" s="5"/>
      <c r="N46" s="5"/>
      <c r="O46" s="5"/>
      <c r="P46" s="12"/>
      <c r="Q46" s="13"/>
    </row>
    <row r="47" spans="2:19" ht="23.1" customHeight="1" x14ac:dyDescent="0.15">
      <c r="B47" s="52">
        <v>15</v>
      </c>
      <c r="C47" s="25"/>
      <c r="D47" s="78"/>
      <c r="E47" s="25"/>
      <c r="F47" s="16"/>
      <c r="G47" s="15"/>
      <c r="H47" s="53"/>
      <c r="I47" s="27"/>
      <c r="J47" s="25"/>
      <c r="K47" s="25"/>
      <c r="L47" s="25"/>
      <c r="M47" s="25"/>
      <c r="N47" s="25"/>
      <c r="O47" s="25"/>
      <c r="P47" s="16"/>
      <c r="Q47" s="22"/>
    </row>
    <row r="48" spans="2:19" ht="23.1" customHeight="1" x14ac:dyDescent="0.15">
      <c r="B48" s="50">
        <v>16</v>
      </c>
      <c r="C48" s="7"/>
      <c r="D48" s="168"/>
      <c r="E48" s="7"/>
      <c r="F48" s="4"/>
      <c r="G48" s="3"/>
      <c r="H48" s="67"/>
      <c r="I48" s="24"/>
      <c r="J48" s="7"/>
      <c r="K48" s="7"/>
      <c r="L48" s="7"/>
      <c r="M48" s="7"/>
      <c r="N48" s="7"/>
      <c r="O48" s="7"/>
      <c r="P48" s="4"/>
      <c r="Q48" s="9"/>
    </row>
    <row r="49" spans="2:17" ht="23.1" customHeight="1" x14ac:dyDescent="0.15">
      <c r="B49" s="51">
        <v>17</v>
      </c>
      <c r="C49" s="5"/>
      <c r="D49" s="169"/>
      <c r="E49" s="5"/>
      <c r="F49" s="12"/>
      <c r="G49" s="11"/>
      <c r="H49" s="68"/>
      <c r="I49" s="8"/>
      <c r="J49" s="5"/>
      <c r="K49" s="5"/>
      <c r="L49" s="5"/>
      <c r="M49" s="5"/>
      <c r="N49" s="5"/>
      <c r="O49" s="5"/>
      <c r="P49" s="12"/>
      <c r="Q49" s="13"/>
    </row>
    <row r="50" spans="2:17" ht="23.1" customHeight="1" x14ac:dyDescent="0.15">
      <c r="B50" s="52">
        <v>18</v>
      </c>
      <c r="C50" s="25"/>
      <c r="D50" s="78"/>
      <c r="E50" s="25"/>
      <c r="F50" s="16"/>
      <c r="G50" s="15"/>
      <c r="H50" s="53"/>
      <c r="I50" s="27"/>
      <c r="J50" s="25"/>
      <c r="K50" s="25"/>
      <c r="L50" s="25"/>
      <c r="M50" s="25"/>
      <c r="N50" s="25"/>
      <c r="O50" s="25"/>
      <c r="P50" s="16"/>
      <c r="Q50" s="22"/>
    </row>
    <row r="51" spans="2:17" ht="23.1" customHeight="1" x14ac:dyDescent="0.15">
      <c r="B51" s="50">
        <v>19</v>
      </c>
      <c r="C51" s="7"/>
      <c r="D51" s="168"/>
      <c r="E51" s="7"/>
      <c r="F51" s="4"/>
      <c r="G51" s="3"/>
      <c r="H51" s="67"/>
      <c r="I51" s="24"/>
      <c r="J51" s="7"/>
      <c r="K51" s="7"/>
      <c r="L51" s="7"/>
      <c r="M51" s="7"/>
      <c r="N51" s="7"/>
      <c r="O51" s="7"/>
      <c r="P51" s="4"/>
      <c r="Q51" s="9"/>
    </row>
    <row r="52" spans="2:17" ht="23.1" customHeight="1" x14ac:dyDescent="0.15">
      <c r="B52" s="51">
        <v>20</v>
      </c>
      <c r="C52" s="5"/>
      <c r="D52" s="169"/>
      <c r="E52" s="5"/>
      <c r="F52" s="12"/>
      <c r="G52" s="11"/>
      <c r="H52" s="68"/>
      <c r="I52" s="8"/>
      <c r="J52" s="5"/>
      <c r="K52" s="5"/>
      <c r="L52" s="5"/>
      <c r="M52" s="5"/>
      <c r="N52" s="5"/>
      <c r="O52" s="5"/>
      <c r="P52" s="12"/>
      <c r="Q52" s="13"/>
    </row>
    <row r="53" spans="2:17" ht="23.1" customHeight="1" x14ac:dyDescent="0.15">
      <c r="B53" s="52">
        <v>21</v>
      </c>
      <c r="C53" s="25"/>
      <c r="D53" s="78"/>
      <c r="E53" s="25"/>
      <c r="F53" s="16"/>
      <c r="G53" s="15"/>
      <c r="H53" s="53"/>
      <c r="I53" s="27"/>
      <c r="J53" s="25"/>
      <c r="K53" s="25"/>
      <c r="L53" s="25"/>
      <c r="M53" s="25"/>
      <c r="N53" s="25"/>
      <c r="O53" s="25"/>
      <c r="P53" s="16"/>
      <c r="Q53" s="22"/>
    </row>
    <row r="54" spans="2:17" ht="23.1" customHeight="1" x14ac:dyDescent="0.15">
      <c r="B54" s="50">
        <v>22</v>
      </c>
      <c r="C54" s="7"/>
      <c r="D54" s="168"/>
      <c r="E54" s="7"/>
      <c r="F54" s="4"/>
      <c r="G54" s="3"/>
      <c r="H54" s="67"/>
      <c r="I54" s="24"/>
      <c r="J54" s="7"/>
      <c r="K54" s="7"/>
      <c r="L54" s="7"/>
      <c r="M54" s="7"/>
      <c r="N54" s="7"/>
      <c r="O54" s="7"/>
      <c r="P54" s="4"/>
      <c r="Q54" s="9"/>
    </row>
    <row r="55" spans="2:17" ht="23.1" customHeight="1" x14ac:dyDescent="0.15">
      <c r="B55" s="51">
        <v>23</v>
      </c>
      <c r="C55" s="5"/>
      <c r="D55" s="169"/>
      <c r="E55" s="5"/>
      <c r="F55" s="12"/>
      <c r="G55" s="11"/>
      <c r="H55" s="68"/>
      <c r="I55" s="8"/>
      <c r="J55" s="5"/>
      <c r="K55" s="5"/>
      <c r="L55" s="5"/>
      <c r="M55" s="5"/>
      <c r="N55" s="5"/>
      <c r="O55" s="5"/>
      <c r="P55" s="12"/>
      <c r="Q55" s="13"/>
    </row>
    <row r="56" spans="2:17" ht="23.1" customHeight="1" x14ac:dyDescent="0.15">
      <c r="B56" s="52">
        <v>24</v>
      </c>
      <c r="C56" s="25"/>
      <c r="D56" s="78"/>
      <c r="E56" s="25"/>
      <c r="F56" s="16"/>
      <c r="G56" s="15"/>
      <c r="H56" s="53"/>
      <c r="I56" s="27"/>
      <c r="J56" s="25"/>
      <c r="K56" s="25"/>
      <c r="L56" s="25"/>
      <c r="M56" s="25"/>
      <c r="N56" s="25"/>
      <c r="O56" s="25"/>
      <c r="P56" s="16"/>
      <c r="Q56" s="22"/>
    </row>
  </sheetData>
  <mergeCells count="12">
    <mergeCell ref="F3:F4"/>
    <mergeCell ref="F31:F32"/>
    <mergeCell ref="B2:D2"/>
    <mergeCell ref="G3:H3"/>
    <mergeCell ref="I3:P3"/>
    <mergeCell ref="B30:D30"/>
    <mergeCell ref="G31:H31"/>
    <mergeCell ref="I31:P31"/>
    <mergeCell ref="C3:C4"/>
    <mergeCell ref="C31:C32"/>
    <mergeCell ref="E3:E4"/>
    <mergeCell ref="E31:E32"/>
  </mergeCells>
  <phoneticPr fontId="11"/>
  <dataValidations count="1">
    <dataValidation type="list" allowBlank="1" showInputMessage="1" showErrorMessage="1" sqref="G33:P56 G5:P28" xr:uid="{00000000-0002-0000-0700-000000000000}">
      <formula1>"○,×"</formula1>
    </dataValidation>
  </dataValidations>
  <pageMargins left="0.78740157480314965" right="0.19685039370078741" top="0.86614173228346458" bottom="0.31496062992125984" header="0.47244094488188981" footer="0.23622047244094491"/>
  <pageSetup paperSize="9" firstPageNumber="4294963191" orientation="portrait" verticalDpi="300" r:id="rId1"/>
  <headerFooter alignWithMargins="0">
    <oddHeader>&amp;C&amp;"ＭＳ 明朝,太字"&amp;12第66回北陸三県弓道選手権大会　個人決勝&amp;R
平成31年4月14日</oddHeader>
  </headerFooter>
  <rowBreaks count="1" manualBreakCount="1">
    <brk id="2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33"/>
  </sheetPr>
  <dimension ref="B1:Q38"/>
  <sheetViews>
    <sheetView view="pageBreakPreview" zoomScale="130" zoomScaleNormal="100" zoomScaleSheetLayoutView="130" workbookViewId="0">
      <selection activeCell="B3" sqref="B3"/>
    </sheetView>
  </sheetViews>
  <sheetFormatPr defaultColWidth="9" defaultRowHeight="21" customHeight="1" x14ac:dyDescent="0.15"/>
  <cols>
    <col min="1" max="1" width="1.75" style="43" customWidth="1"/>
    <col min="2" max="2" width="6.5" customWidth="1"/>
    <col min="3" max="3" width="11" style="43" customWidth="1"/>
    <col min="4" max="4" width="9.75" style="43" customWidth="1"/>
    <col min="5" max="5" width="10.625" style="43" customWidth="1"/>
    <col min="6" max="8" width="13.125" style="43" customWidth="1"/>
    <col min="9" max="9" width="6.5" style="43" customWidth="1"/>
    <col min="10" max="10" width="5.25" style="43" bestFit="1" customWidth="1"/>
    <col min="11" max="11" width="10.25" style="43" bestFit="1" customWidth="1"/>
    <col min="12" max="16384" width="9" style="43"/>
  </cols>
  <sheetData>
    <row r="1" spans="2:17" ht="12" customHeight="1" x14ac:dyDescent="0.15"/>
    <row r="2" spans="2:17" ht="21" customHeight="1" x14ac:dyDescent="0.15">
      <c r="B2" s="327" t="s">
        <v>560</v>
      </c>
      <c r="C2" s="327"/>
      <c r="D2" s="327"/>
      <c r="E2" s="327"/>
      <c r="F2" s="327"/>
      <c r="G2" s="327"/>
      <c r="H2" s="327"/>
      <c r="I2" s="327"/>
      <c r="J2" s="99"/>
    </row>
    <row r="3" spans="2:17" ht="21" customHeight="1" x14ac:dyDescent="0.15">
      <c r="B3" s="99"/>
      <c r="C3" s="99"/>
      <c r="D3" s="99"/>
      <c r="E3" s="99"/>
      <c r="F3" s="99"/>
      <c r="G3" s="99"/>
      <c r="H3" s="329">
        <v>43569</v>
      </c>
      <c r="I3" s="330"/>
      <c r="J3" s="99"/>
    </row>
    <row r="4" spans="2:17" ht="21" customHeight="1" x14ac:dyDescent="0.15">
      <c r="B4" s="99"/>
      <c r="C4" s="100" t="s">
        <v>561</v>
      </c>
      <c r="D4" s="99"/>
      <c r="E4" s="99"/>
      <c r="F4" s="99"/>
      <c r="G4" s="99"/>
      <c r="H4" s="99"/>
      <c r="I4" s="99"/>
      <c r="J4" s="99"/>
    </row>
    <row r="5" spans="2:17" ht="21" customHeight="1" x14ac:dyDescent="0.15">
      <c r="B5" s="99"/>
      <c r="C5" s="153" t="s">
        <v>562</v>
      </c>
      <c r="D5" s="151" t="s">
        <v>563</v>
      </c>
      <c r="E5" s="154"/>
      <c r="F5" s="154"/>
      <c r="G5" s="154"/>
      <c r="H5" s="154"/>
      <c r="I5" s="99"/>
      <c r="J5" s="99"/>
    </row>
    <row r="6" spans="2:17" ht="21" customHeight="1" x14ac:dyDescent="0.15">
      <c r="B6" s="99"/>
      <c r="C6" s="153" t="s">
        <v>564</v>
      </c>
      <c r="D6" s="151" t="s">
        <v>565</v>
      </c>
      <c r="E6" s="153" t="s">
        <v>566</v>
      </c>
      <c r="F6" s="151" t="s">
        <v>567</v>
      </c>
      <c r="G6" s="153" t="s">
        <v>568</v>
      </c>
      <c r="H6" s="151" t="s">
        <v>569</v>
      </c>
      <c r="I6" s="99"/>
      <c r="J6" s="99"/>
    </row>
    <row r="7" spans="2:17" ht="21" customHeight="1" x14ac:dyDescent="0.15">
      <c r="B7" s="99"/>
      <c r="C7" s="153" t="s">
        <v>570</v>
      </c>
      <c r="D7" s="151" t="s">
        <v>571</v>
      </c>
      <c r="E7" s="153" t="s">
        <v>572</v>
      </c>
      <c r="F7" s="151" t="s">
        <v>573</v>
      </c>
      <c r="G7" s="153" t="s">
        <v>574</v>
      </c>
      <c r="H7" s="151" t="s">
        <v>575</v>
      </c>
      <c r="I7" s="99"/>
      <c r="J7" s="99"/>
    </row>
    <row r="8" spans="2:17" ht="21" customHeight="1" x14ac:dyDescent="0.15">
      <c r="B8" s="99"/>
      <c r="C8" s="153" t="s">
        <v>576</v>
      </c>
      <c r="D8" s="151" t="s">
        <v>577</v>
      </c>
      <c r="E8" s="153" t="s">
        <v>578</v>
      </c>
      <c r="F8" s="151" t="s">
        <v>579</v>
      </c>
      <c r="G8" s="153"/>
      <c r="H8" s="151"/>
      <c r="I8" s="99"/>
      <c r="J8" s="99"/>
    </row>
    <row r="10" spans="2:17" ht="21" customHeight="1" thickBot="1" x14ac:dyDescent="0.2">
      <c r="C10" s="43" t="s">
        <v>580</v>
      </c>
      <c r="L10" s="151"/>
      <c r="M10" s="152"/>
      <c r="N10" s="152"/>
      <c r="O10" s="154"/>
      <c r="P10" s="152"/>
      <c r="Q10" s="154"/>
    </row>
    <row r="11" spans="2:17" ht="21" customHeight="1" x14ac:dyDescent="0.15">
      <c r="C11" s="55" t="s">
        <v>380</v>
      </c>
      <c r="D11" s="45" t="s">
        <v>374</v>
      </c>
      <c r="E11" s="45" t="s">
        <v>125</v>
      </c>
      <c r="F11" s="46"/>
      <c r="G11" s="45" t="s">
        <v>581</v>
      </c>
      <c r="H11" s="56"/>
      <c r="I11" s="39"/>
    </row>
    <row r="12" spans="2:17" ht="21" customHeight="1" x14ac:dyDescent="0.15">
      <c r="C12" s="57" t="s">
        <v>582</v>
      </c>
      <c r="D12" s="61" t="s">
        <v>583</v>
      </c>
      <c r="E12" s="47" t="s">
        <v>584</v>
      </c>
      <c r="F12" s="47" t="s">
        <v>403</v>
      </c>
      <c r="G12" s="47" t="s">
        <v>404</v>
      </c>
      <c r="H12" s="58" t="s">
        <v>405</v>
      </c>
      <c r="I12" s="44"/>
    </row>
    <row r="13" spans="2:17" ht="21" customHeight="1" x14ac:dyDescent="0.15">
      <c r="C13" s="57" t="s">
        <v>585</v>
      </c>
      <c r="D13" s="61" t="s">
        <v>586</v>
      </c>
      <c r="E13" s="47" t="s">
        <v>587</v>
      </c>
      <c r="F13" s="47" t="s">
        <v>448</v>
      </c>
      <c r="G13" s="47" t="s">
        <v>449</v>
      </c>
      <c r="H13" s="58" t="s">
        <v>450</v>
      </c>
      <c r="I13" s="44"/>
    </row>
    <row r="14" spans="2:17" ht="21" customHeight="1" thickBot="1" x14ac:dyDescent="0.2">
      <c r="C14" s="59" t="s">
        <v>588</v>
      </c>
      <c r="D14" s="62" t="s">
        <v>589</v>
      </c>
      <c r="E14" s="48" t="s">
        <v>590</v>
      </c>
      <c r="F14" s="48" t="s">
        <v>454</v>
      </c>
      <c r="G14" s="48" t="s">
        <v>455</v>
      </c>
      <c r="H14" s="60" t="s">
        <v>456</v>
      </c>
      <c r="I14" s="44"/>
    </row>
    <row r="15" spans="2:17" ht="21" customHeight="1" x14ac:dyDescent="0.15">
      <c r="I15" s="44"/>
    </row>
    <row r="16" spans="2:17" ht="21" customHeight="1" thickBot="1" x14ac:dyDescent="0.2">
      <c r="C16" s="43" t="s">
        <v>591</v>
      </c>
      <c r="G16" s="1"/>
    </row>
    <row r="17" spans="3:9" ht="21" customHeight="1" x14ac:dyDescent="0.15">
      <c r="C17" s="63" t="s">
        <v>380</v>
      </c>
      <c r="D17" s="45" t="s">
        <v>374</v>
      </c>
      <c r="E17" s="66" t="s">
        <v>98</v>
      </c>
      <c r="F17" s="328" t="s">
        <v>126</v>
      </c>
      <c r="G17" s="328"/>
      <c r="H17" s="98" t="s">
        <v>592</v>
      </c>
      <c r="I17" s="39"/>
    </row>
    <row r="18" spans="3:9" ht="21" customHeight="1" x14ac:dyDescent="0.15">
      <c r="C18" s="64" t="s">
        <v>582</v>
      </c>
      <c r="D18" s="47" t="s">
        <v>586</v>
      </c>
      <c r="E18" s="83" t="s">
        <v>587</v>
      </c>
      <c r="F18" s="326" t="s">
        <v>537</v>
      </c>
      <c r="G18" s="326"/>
      <c r="H18" s="97" t="s">
        <v>538</v>
      </c>
      <c r="I18" s="44"/>
    </row>
    <row r="19" spans="3:9" ht="21" customHeight="1" x14ac:dyDescent="0.15">
      <c r="C19" s="64" t="s">
        <v>585</v>
      </c>
      <c r="D19" s="47" t="s">
        <v>586</v>
      </c>
      <c r="E19" s="83" t="s">
        <v>546</v>
      </c>
      <c r="F19" s="326" t="s">
        <v>547</v>
      </c>
      <c r="G19" s="326"/>
      <c r="H19" s="97" t="s">
        <v>548</v>
      </c>
      <c r="I19" s="44"/>
    </row>
    <row r="20" spans="3:9" ht="21" customHeight="1" x14ac:dyDescent="0.15">
      <c r="C20" s="64" t="s">
        <v>588</v>
      </c>
      <c r="D20" s="47" t="s">
        <v>589</v>
      </c>
      <c r="E20" s="83" t="s">
        <v>539</v>
      </c>
      <c r="F20" s="326" t="s">
        <v>541</v>
      </c>
      <c r="G20" s="326"/>
      <c r="H20" s="97" t="s">
        <v>136</v>
      </c>
    </row>
    <row r="21" spans="3:9" ht="21" customHeight="1" x14ac:dyDescent="0.15">
      <c r="C21" s="64" t="s">
        <v>593</v>
      </c>
      <c r="D21" s="47" t="s">
        <v>583</v>
      </c>
      <c r="E21" s="83" t="s">
        <v>175</v>
      </c>
      <c r="F21" s="326" t="s">
        <v>531</v>
      </c>
      <c r="G21" s="326"/>
      <c r="H21" s="97" t="s">
        <v>532</v>
      </c>
      <c r="I21" s="44"/>
    </row>
    <row r="22" spans="3:9" ht="21" customHeight="1" thickBot="1" x14ac:dyDescent="0.2">
      <c r="C22" s="65" t="s">
        <v>594</v>
      </c>
      <c r="D22" s="48" t="s">
        <v>589</v>
      </c>
      <c r="E22" s="84" t="s">
        <v>539</v>
      </c>
      <c r="F22" s="332" t="s">
        <v>540</v>
      </c>
      <c r="G22" s="332"/>
      <c r="H22" s="96" t="s">
        <v>136</v>
      </c>
    </row>
    <row r="23" spans="3:9" ht="21" customHeight="1" x14ac:dyDescent="0.15">
      <c r="G23" s="1"/>
      <c r="I23" s="39"/>
    </row>
    <row r="24" spans="3:9" ht="21" customHeight="1" thickBot="1" x14ac:dyDescent="0.2">
      <c r="C24" s="43" t="s">
        <v>595</v>
      </c>
      <c r="G24" s="1"/>
      <c r="I24" s="44"/>
    </row>
    <row r="25" spans="3:9" ht="21" customHeight="1" x14ac:dyDescent="0.15">
      <c r="C25" s="55" t="s">
        <v>380</v>
      </c>
      <c r="D25" s="45" t="s">
        <v>374</v>
      </c>
      <c r="E25" s="138" t="s">
        <v>98</v>
      </c>
      <c r="F25" s="328" t="s">
        <v>126</v>
      </c>
      <c r="G25" s="328"/>
      <c r="H25" s="135" t="s">
        <v>127</v>
      </c>
      <c r="I25" s="44"/>
    </row>
    <row r="26" spans="3:9" ht="21" customHeight="1" x14ac:dyDescent="0.15">
      <c r="C26" s="57" t="s">
        <v>582</v>
      </c>
      <c r="D26" s="61" t="s">
        <v>583</v>
      </c>
      <c r="E26" s="127" t="s">
        <v>143</v>
      </c>
      <c r="F26" s="326" t="s">
        <v>550</v>
      </c>
      <c r="G26" s="326"/>
      <c r="H26" s="136" t="s">
        <v>136</v>
      </c>
      <c r="I26" s="44"/>
    </row>
    <row r="27" spans="3:9" ht="21" customHeight="1" x14ac:dyDescent="0.15">
      <c r="C27" s="57" t="s">
        <v>585</v>
      </c>
      <c r="D27" s="61" t="s">
        <v>586</v>
      </c>
      <c r="E27" s="127" t="s">
        <v>557</v>
      </c>
      <c r="F27" s="326" t="s">
        <v>558</v>
      </c>
      <c r="G27" s="326"/>
      <c r="H27" s="136" t="s">
        <v>559</v>
      </c>
      <c r="I27" s="44"/>
    </row>
    <row r="28" spans="3:9" ht="21" customHeight="1" x14ac:dyDescent="0.15">
      <c r="C28" s="57" t="s">
        <v>588</v>
      </c>
      <c r="D28" s="61" t="s">
        <v>586</v>
      </c>
      <c r="E28" s="127" t="s">
        <v>333</v>
      </c>
      <c r="F28" s="326" t="s">
        <v>556</v>
      </c>
      <c r="G28" s="326"/>
      <c r="H28" s="136" t="s">
        <v>252</v>
      </c>
    </row>
    <row r="29" spans="3:9" ht="21" customHeight="1" x14ac:dyDescent="0.15">
      <c r="C29" s="57" t="s">
        <v>593</v>
      </c>
      <c r="D29" s="61" t="s">
        <v>583</v>
      </c>
      <c r="E29" s="127" t="s">
        <v>299</v>
      </c>
      <c r="F29" s="326" t="s">
        <v>555</v>
      </c>
      <c r="G29" s="326"/>
      <c r="H29" s="136" t="s">
        <v>154</v>
      </c>
      <c r="I29" s="39"/>
    </row>
    <row r="30" spans="3:9" ht="21" customHeight="1" thickBot="1" x14ac:dyDescent="0.2">
      <c r="C30" s="59" t="s">
        <v>594</v>
      </c>
      <c r="D30" s="62" t="s">
        <v>589</v>
      </c>
      <c r="E30" s="139" t="s">
        <v>551</v>
      </c>
      <c r="F30" s="332" t="s">
        <v>552</v>
      </c>
      <c r="G30" s="332"/>
      <c r="H30" s="137" t="s">
        <v>532</v>
      </c>
      <c r="I30" s="44"/>
    </row>
    <row r="31" spans="3:9" ht="21" customHeight="1" x14ac:dyDescent="0.15">
      <c r="C31" s="1"/>
      <c r="D31" s="44"/>
      <c r="G31" s="39"/>
      <c r="I31" s="44"/>
    </row>
    <row r="32" spans="3:9" ht="21" customHeight="1" thickBot="1" x14ac:dyDescent="0.2">
      <c r="C32" s="43" t="s">
        <v>596</v>
      </c>
      <c r="G32" s="1"/>
      <c r="I32" s="44"/>
    </row>
    <row r="33" spans="3:8" ht="21" customHeight="1" x14ac:dyDescent="0.15">
      <c r="C33" s="63"/>
      <c r="D33" s="45" t="s">
        <v>374</v>
      </c>
      <c r="E33" s="66" t="s">
        <v>98</v>
      </c>
      <c r="F33" s="328" t="s">
        <v>126</v>
      </c>
      <c r="G33" s="328"/>
      <c r="H33" s="98" t="s">
        <v>127</v>
      </c>
    </row>
    <row r="34" spans="3:8" ht="21" customHeight="1" x14ac:dyDescent="0.15">
      <c r="C34" s="170" t="s">
        <v>578</v>
      </c>
      <c r="D34" s="155" t="s">
        <v>586</v>
      </c>
      <c r="E34" s="171" t="s">
        <v>587</v>
      </c>
      <c r="F34" s="310" t="s">
        <v>450</v>
      </c>
      <c r="G34" s="310"/>
      <c r="H34" s="172" t="s">
        <v>252</v>
      </c>
    </row>
    <row r="35" spans="3:8" ht="21" customHeight="1" x14ac:dyDescent="0.15">
      <c r="C35" s="64" t="s">
        <v>572</v>
      </c>
      <c r="D35" s="61" t="s">
        <v>589</v>
      </c>
      <c r="E35" s="47" t="s">
        <v>535</v>
      </c>
      <c r="F35" s="326" t="s">
        <v>536</v>
      </c>
      <c r="G35" s="326"/>
      <c r="H35" s="97" t="s">
        <v>310</v>
      </c>
    </row>
    <row r="36" spans="3:8" ht="21" customHeight="1" thickBot="1" x14ac:dyDescent="0.2">
      <c r="C36" s="65" t="s">
        <v>566</v>
      </c>
      <c r="D36" s="62" t="s">
        <v>583</v>
      </c>
      <c r="E36" s="48" t="s">
        <v>143</v>
      </c>
      <c r="F36" s="332" t="s">
        <v>550</v>
      </c>
      <c r="G36" s="332"/>
      <c r="H36" s="137" t="s">
        <v>136</v>
      </c>
    </row>
    <row r="37" spans="3:8" ht="21" customHeight="1" x14ac:dyDescent="0.15">
      <c r="G37" s="1"/>
    </row>
    <row r="38" spans="3:8" ht="21" customHeight="1" x14ac:dyDescent="0.15">
      <c r="D38" s="1"/>
      <c r="E38" s="39"/>
      <c r="F38" s="331"/>
      <c r="G38" s="331"/>
      <c r="H38" s="39"/>
    </row>
  </sheetData>
  <mergeCells count="19">
    <mergeCell ref="F38:G38"/>
    <mergeCell ref="F35:G35"/>
    <mergeCell ref="F36:G36"/>
    <mergeCell ref="F22:G22"/>
    <mergeCell ref="F25:G25"/>
    <mergeCell ref="F26:G26"/>
    <mergeCell ref="F27:G27"/>
    <mergeCell ref="F29:G29"/>
    <mergeCell ref="F30:G30"/>
    <mergeCell ref="F33:G33"/>
    <mergeCell ref="F34:G34"/>
    <mergeCell ref="F28:G28"/>
    <mergeCell ref="F21:G21"/>
    <mergeCell ref="F20:G20"/>
    <mergeCell ref="B2:I2"/>
    <mergeCell ref="F17:G17"/>
    <mergeCell ref="F18:G18"/>
    <mergeCell ref="F19:G19"/>
    <mergeCell ref="H3:I3"/>
  </mergeCells>
  <phoneticPr fontId="11"/>
  <pageMargins left="0.82638888888888884" right="0.74791666666666667" top="0.7" bottom="0.98402777777777772" header="0.51111111111111107" footer="0.51111111111111107"/>
  <pageSetup paperSize="9" firstPageNumber="4294963191"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表紙(公式記録)</vt:lpstr>
      <vt:lpstr>大会要綱 </vt:lpstr>
      <vt:lpstr>申込書</vt:lpstr>
      <vt:lpstr>健康チェックシート</vt:lpstr>
      <vt:lpstr>立順表</vt:lpstr>
      <vt:lpstr>予選記録</vt:lpstr>
      <vt:lpstr>団体決勝</vt:lpstr>
      <vt:lpstr>個人決勝</vt:lpstr>
      <vt:lpstr>成績表</vt:lpstr>
      <vt:lpstr>栄光の記録・団体</vt:lpstr>
      <vt:lpstr>栄光の記録・個人</vt:lpstr>
      <vt:lpstr>個人決勝!Print_Area</vt:lpstr>
      <vt:lpstr>成績表!Print_Area</vt:lpstr>
      <vt:lpstr>'大会要綱 '!Print_Area</vt:lpstr>
      <vt:lpstr>団体決勝!Print_Area</vt:lpstr>
      <vt:lpstr>'表紙(公式記録)'!Print_Area</vt:lpstr>
      <vt:lpstr>予選記録!Print_Area</vt:lpstr>
      <vt:lpstr>立順表!Print_Area</vt:lpstr>
      <vt:lpstr>予選記録!Print_Titles</vt:lpstr>
      <vt:lpstr>立順表!Print_Titles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牧野　学</dc:creator>
  <cp:keywords/>
  <dc:description/>
  <cp:lastModifiedBy>user</cp:lastModifiedBy>
  <cp:revision/>
  <cp:lastPrinted>2023-03-04T02:20:04Z</cp:lastPrinted>
  <dcterms:created xsi:type="dcterms:W3CDTF">2002-03-04T01:24:59Z</dcterms:created>
  <dcterms:modified xsi:type="dcterms:W3CDTF">2023-03-04T02:22:03Z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1041-6.6.0.2723</vt:lpwstr>
  </property>
</Properties>
</file>